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20" windowHeight="5010" tabRatio="775" activeTab="0"/>
  </bookViews>
  <sheets>
    <sheet name="INC ST" sheetId="1" r:id="rId1"/>
    <sheet name="BS" sheetId="2" r:id="rId2"/>
    <sheet name="CASH FLOW" sheetId="3" r:id="rId3"/>
    <sheet name="CHG EQ" sheetId="4" r:id="rId4"/>
    <sheet name="Cover pg" sheetId="5" r:id="rId5"/>
  </sheets>
  <definedNames>
    <definedName name="_xlnm.Print_Area" localSheetId="1">'BS'!$A$1:$J$47</definedName>
  </definedNames>
  <calcPr fullCalcOnLoad="1"/>
</workbook>
</file>

<file path=xl/sharedStrings.xml><?xml version="1.0" encoding="utf-8"?>
<sst xmlns="http://schemas.openxmlformats.org/spreadsheetml/2006/main" count="208" uniqueCount="121">
  <si>
    <t>QUARTER</t>
  </si>
  <si>
    <t>TO DATE</t>
  </si>
  <si>
    <t>RM'000</t>
  </si>
  <si>
    <t xml:space="preserve"> </t>
  </si>
  <si>
    <t>Taxation</t>
  </si>
  <si>
    <t>Current Assets</t>
  </si>
  <si>
    <t>Current Liabilities</t>
  </si>
  <si>
    <t>Reserves</t>
  </si>
  <si>
    <t>(THE FIGURES HAVE NOT BEEN AUDITED)</t>
  </si>
  <si>
    <t>(UNAUDITED)</t>
  </si>
  <si>
    <t>Revenue</t>
  </si>
  <si>
    <t>Changes in working capital</t>
  </si>
  <si>
    <t>Share</t>
  </si>
  <si>
    <t>Capital</t>
  </si>
  <si>
    <t xml:space="preserve">Retained </t>
  </si>
  <si>
    <t>Profits</t>
  </si>
  <si>
    <t>Total</t>
  </si>
  <si>
    <t>ENDED</t>
  </si>
  <si>
    <t>Operating profit before working capital changes</t>
  </si>
  <si>
    <t>Net cash used in investing activities</t>
  </si>
  <si>
    <t>Net cash generated from financing activites</t>
  </si>
  <si>
    <t>CASH AND CASH EQUIVALENTS AT BEGINNING OF YEAR</t>
  </si>
  <si>
    <t>Minority interests</t>
  </si>
  <si>
    <t xml:space="preserve">Earnings per share </t>
  </si>
  <si>
    <t>INVESTING ACTIVITIES</t>
  </si>
  <si>
    <t>FINANCING ACTIVITIES</t>
  </si>
  <si>
    <t>NET CHANGE IN CASH AND CASH EQUIVALENTS</t>
  </si>
  <si>
    <t>INDIVIDUAL QUARTER</t>
  </si>
  <si>
    <t>CUMULATIVE QUARTER</t>
  </si>
  <si>
    <t>YEAR</t>
  </si>
  <si>
    <t>CONDENSED BALANCE SHEET</t>
  </si>
  <si>
    <t>(AUDITED)</t>
  </si>
  <si>
    <t>Plant and equipment</t>
  </si>
  <si>
    <t xml:space="preserve">Condensed Statement of Changes in Equity </t>
  </si>
  <si>
    <t>Condensed Cash Flow Statement</t>
  </si>
  <si>
    <t>Interest expense</t>
  </si>
  <si>
    <t>Purchase of plant and equipment</t>
  </si>
  <si>
    <t xml:space="preserve"> CONDENSED INCOME STATEMENTS</t>
  </si>
  <si>
    <t>N/A</t>
  </si>
  <si>
    <t xml:space="preserve">CASH AND CASH EQUIVALENTS AT QUARTER END </t>
  </si>
  <si>
    <t>Net Current Assets</t>
  </si>
  <si>
    <t>Capital and Reserves</t>
  </si>
  <si>
    <t>Goodwill</t>
  </si>
  <si>
    <t>Trade and other receivables</t>
  </si>
  <si>
    <t xml:space="preserve">Share </t>
  </si>
  <si>
    <t>Premium</t>
  </si>
  <si>
    <t>Exchange</t>
  </si>
  <si>
    <t>Cash and Cash Equivalents:</t>
  </si>
  <si>
    <t>Cash and bank balances</t>
  </si>
  <si>
    <t>Finance costs, net</t>
  </si>
  <si>
    <t>As at</t>
  </si>
  <si>
    <t>Operating expenses</t>
  </si>
  <si>
    <t>Profit from operations</t>
  </si>
  <si>
    <t>Cash and cash equivalents</t>
  </si>
  <si>
    <t>Trade and other payables</t>
  </si>
  <si>
    <t>Share capital</t>
  </si>
  <si>
    <t>Shareholder's funds</t>
  </si>
  <si>
    <t>(The Condensed Balance Sheet should be read in conjunction with the audited financial statements</t>
  </si>
  <si>
    <t>Net change in current assets</t>
  </si>
  <si>
    <t>Net change in current liabilities</t>
  </si>
  <si>
    <t>(The Condensed Cash Flow Statements should be read in conjunction with the audited financial statements</t>
  </si>
  <si>
    <t>-</t>
  </si>
  <si>
    <t>Net cash generated from operating activities</t>
  </si>
  <si>
    <t>The Media Shoppe Berhad</t>
  </si>
  <si>
    <t xml:space="preserve">                                                                                       (Incorporated in Malaysia - Company No. 383028-D)                                                                                                   </t>
  </si>
  <si>
    <t>CONDENSED INCOME STATEMENTS</t>
  </si>
  <si>
    <t>Adjustment for non cash items :</t>
  </si>
  <si>
    <t>Other operating income</t>
  </si>
  <si>
    <t>Software development expenditure</t>
  </si>
  <si>
    <t>Long term liabilities</t>
  </si>
  <si>
    <t>Net cash from operations</t>
  </si>
  <si>
    <t>(The Condensed Statement of changes in Equity should be read in conjunction with the audited financial statements</t>
  </si>
  <si>
    <t>Note 1</t>
  </si>
  <si>
    <t>The Media Shoppe Berhad (383028-D)</t>
  </si>
  <si>
    <t>(i)  Basic (Sen)</t>
  </si>
  <si>
    <t>(ii) Diluted (Sen)</t>
  </si>
  <si>
    <t>Foreign exchange difference</t>
  </si>
  <si>
    <t>Deposits</t>
  </si>
  <si>
    <t>Profit/Loss before taxation</t>
  </si>
  <si>
    <t>Profit/Loss after taxation</t>
  </si>
  <si>
    <t>Net Profit/Net loss attributable to shareholders</t>
  </si>
  <si>
    <t>Interest paid</t>
  </si>
  <si>
    <t>Hire purchase and lease creditor - current</t>
  </si>
  <si>
    <t>Repayment of hire purchase and lease creditor</t>
  </si>
  <si>
    <t>Net assets per share (Sen)</t>
  </si>
  <si>
    <t>Hire purchase and lease creditor - non current</t>
  </si>
  <si>
    <t>Balance as at 31 December 2005</t>
  </si>
  <si>
    <t>Other investment</t>
  </si>
  <si>
    <t>Loss before taxation</t>
  </si>
  <si>
    <t>Allowance for doubtful debts</t>
  </si>
  <si>
    <t>Amortisation of software development cost</t>
  </si>
  <si>
    <t>Bad debts written off</t>
  </si>
  <si>
    <t>Depreciation of plant and equipment</t>
  </si>
  <si>
    <t>Gain on disposal of plant and equipment</t>
  </si>
  <si>
    <t>Interest income</t>
  </si>
  <si>
    <t>Income tax paid</t>
  </si>
  <si>
    <t>Interest received</t>
  </si>
  <si>
    <t>Software development cost paid</t>
  </si>
  <si>
    <t>Proceeds from disposal of plant and equipement</t>
  </si>
  <si>
    <t>Purchase of a club membership</t>
  </si>
  <si>
    <t>CURRENCY TRANSLATION DIFFERENCE</t>
  </si>
  <si>
    <t>31 Dec 2006</t>
  </si>
  <si>
    <t xml:space="preserve"> for the year ended 31 December 2006)</t>
  </si>
  <si>
    <t>Balance as at 31 December 2006</t>
  </si>
  <si>
    <t>Plant and equipment written off</t>
  </si>
  <si>
    <t>(The Condensed Income Statements should be read in conjunction with the audited financial statements for the year ended 31 December 2006)</t>
  </si>
  <si>
    <t>for the year ended 31 December 2006)</t>
  </si>
  <si>
    <t xml:space="preserve">   </t>
  </si>
  <si>
    <t>Term loan</t>
  </si>
  <si>
    <t xml:space="preserve"> 30 Jun 2007</t>
  </si>
  <si>
    <t>6 months ended 30 June 2006</t>
  </si>
  <si>
    <t>Net loss for the 6 months priod ended 30 June 2006</t>
  </si>
  <si>
    <t>Balance as at  30 June 2006</t>
  </si>
  <si>
    <t>6 months ended 30 June 2007</t>
  </si>
  <si>
    <t>Balance as at  30 June 2007</t>
  </si>
  <si>
    <t>Net loss for the 6 months ended 30 June 2007</t>
  </si>
  <si>
    <t>For the 6 months ended 30 June 2007</t>
  </si>
  <si>
    <t xml:space="preserve"> For the 6 months ended 30 June 2007</t>
  </si>
  <si>
    <t>THE MEDIA SHOPPE BERHAD</t>
  </si>
  <si>
    <t>As at 30 June 2007 and 31 December 2006</t>
  </si>
  <si>
    <t>2nd Quarter Announcement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</si>
</sst>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0000"/>
    <numFmt numFmtId="185" formatCode="_(* #,##0.0_);_(* \(#,##0.0\);_(* &quot;-&quot;??_);_(@_)"/>
    <numFmt numFmtId="186" formatCode="_(* #,##0_);_(* \(#,##0\);_(* &quot;-&quot;??_);_(@_)"/>
    <numFmt numFmtId="187" formatCode="&quot;$&quot;#,##0.00"/>
    <numFmt numFmtId="188" formatCode="mm/dd/yy"/>
    <numFmt numFmtId="189" formatCode="#\ ??/100"/>
    <numFmt numFmtId="190" formatCode="#\ ?/2"/>
    <numFmt numFmtId="191" formatCode="_(* #,##0.000_);_(* \(#,##0.000\);_(* &quot;-&quot;??_);_(@_)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0.0"/>
    <numFmt numFmtId="198" formatCode="_(* #,##0.0_);_(* \(#,##0.0\);_(* &quot;-&quot;?_);_(@_)"/>
    <numFmt numFmtId="199" formatCode="_(* #,##0.000_);_(* \(#,##0.000\);_(* &quot;-&quot;???_);_(@_)"/>
    <numFmt numFmtId="200" formatCode="[$-409]dddd\,\ mmmm\ dd\,\ yyyy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6" fontId="0" fillId="0" borderId="0" xfId="15" applyNumberFormat="1" applyAlignment="1">
      <alignment/>
    </xf>
    <xf numFmtId="186" fontId="0" fillId="0" borderId="1" xfId="15" applyNumberFormat="1" applyBorder="1" applyAlignment="1">
      <alignment/>
    </xf>
    <xf numFmtId="186" fontId="0" fillId="0" borderId="2" xfId="15" applyNumberFormat="1" applyBorder="1" applyAlignment="1">
      <alignment/>
    </xf>
    <xf numFmtId="186" fontId="0" fillId="0" borderId="3" xfId="15" applyNumberFormat="1" applyBorder="1" applyAlignment="1">
      <alignment/>
    </xf>
    <xf numFmtId="186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86" fontId="0" fillId="0" borderId="4" xfId="15" applyNumberFormat="1" applyBorder="1" applyAlignment="1">
      <alignment/>
    </xf>
    <xf numFmtId="186" fontId="0" fillId="0" borderId="0" xfId="15" applyNumberFormat="1" applyFont="1" applyAlignment="1">
      <alignment/>
    </xf>
    <xf numFmtId="186" fontId="0" fillId="0" borderId="5" xfId="15" applyNumberFormat="1" applyBorder="1" applyAlignment="1">
      <alignment/>
    </xf>
    <xf numFmtId="186" fontId="1" fillId="0" borderId="0" xfId="15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186" fontId="0" fillId="0" borderId="0" xfId="15" applyNumberFormat="1" applyFont="1" applyBorder="1" applyAlignment="1">
      <alignment/>
    </xf>
    <xf numFmtId="186" fontId="0" fillId="0" borderId="1" xfId="15" applyNumberFormat="1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86" fontId="1" fillId="0" borderId="0" xfId="15" applyNumberFormat="1" applyFont="1" applyBorder="1" applyAlignment="1">
      <alignment horizontal="center"/>
    </xf>
    <xf numFmtId="43" fontId="0" fillId="0" borderId="0" xfId="15" applyNumberFormat="1" applyBorder="1" applyAlignment="1">
      <alignment/>
    </xf>
    <xf numFmtId="43" fontId="0" fillId="0" borderId="0" xfId="15" applyNumberFormat="1" applyFont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5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ill="1" applyAlignment="1">
      <alignment horizontal="left" indent="1"/>
    </xf>
    <xf numFmtId="186" fontId="0" fillId="0" borderId="0" xfId="0" applyNumberFormat="1" applyAlignment="1">
      <alignment/>
    </xf>
    <xf numFmtId="0" fontId="0" fillId="0" borderId="0" xfId="0" applyFill="1" applyAlignment="1">
      <alignment/>
    </xf>
    <xf numFmtId="186" fontId="0" fillId="0" borderId="0" xfId="15" applyNumberFormat="1" applyFill="1" applyAlignment="1">
      <alignment/>
    </xf>
    <xf numFmtId="186" fontId="1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/>
    </xf>
    <xf numFmtId="186" fontId="1" fillId="0" borderId="3" xfId="15" applyNumberFormat="1" applyFont="1" applyBorder="1" applyAlignment="1">
      <alignment/>
    </xf>
    <xf numFmtId="43" fontId="0" fillId="0" borderId="0" xfId="15" applyNumberFormat="1" applyFill="1" applyAlignment="1">
      <alignment/>
    </xf>
    <xf numFmtId="43" fontId="0" fillId="0" borderId="0" xfId="15" applyNumberFormat="1" applyFont="1" applyFill="1" applyAlignment="1">
      <alignment/>
    </xf>
    <xf numFmtId="186" fontId="0" fillId="0" borderId="0" xfId="15" applyNumberFormat="1" applyFont="1" applyAlignment="1" quotePrefix="1">
      <alignment horizontal="right"/>
    </xf>
    <xf numFmtId="186" fontId="0" fillId="0" borderId="0" xfId="15" applyNumberFormat="1" applyFont="1" applyFill="1" applyAlignment="1">
      <alignment/>
    </xf>
    <xf numFmtId="41" fontId="1" fillId="0" borderId="3" xfId="0" applyNumberFormat="1" applyFont="1" applyBorder="1" applyAlignment="1">
      <alignment/>
    </xf>
    <xf numFmtId="15" fontId="1" fillId="0" borderId="0" xfId="0" applyNumberFormat="1" applyFont="1" applyAlignment="1">
      <alignment horizontal="center"/>
    </xf>
    <xf numFmtId="43" fontId="0" fillId="0" borderId="0" xfId="15" applyNumberFormat="1" applyFont="1" applyFill="1" applyAlignment="1">
      <alignment horizontal="center"/>
    </xf>
    <xf numFmtId="186" fontId="0" fillId="0" borderId="4" xfId="15" applyNumberForma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6" fontId="0" fillId="2" borderId="0" xfId="15" applyNumberFormat="1" applyFill="1" applyBorder="1" applyAlignment="1">
      <alignment/>
    </xf>
    <xf numFmtId="0" fontId="0" fillId="2" borderId="0" xfId="0" applyFill="1" applyBorder="1" applyAlignment="1">
      <alignment/>
    </xf>
    <xf numFmtId="186" fontId="0" fillId="2" borderId="0" xfId="15" applyNumberFormat="1" applyFont="1" applyFill="1" applyBorder="1" applyAlignment="1">
      <alignment horizontal="center"/>
    </xf>
    <xf numFmtId="186" fontId="0" fillId="2" borderId="0" xfId="15" applyNumberFormat="1" applyFill="1" applyAlignment="1">
      <alignment/>
    </xf>
    <xf numFmtId="186" fontId="0" fillId="2" borderId="0" xfId="15" applyNumberFormat="1" applyFill="1" applyAlignment="1">
      <alignment horizontal="center"/>
    </xf>
    <xf numFmtId="186" fontId="0" fillId="2" borderId="0" xfId="15" applyNumberFormat="1" applyFont="1" applyFill="1" applyAlignment="1">
      <alignment horizontal="center"/>
    </xf>
    <xf numFmtId="186" fontId="0" fillId="2" borderId="0" xfId="15" applyNumberFormat="1" applyFont="1" applyFill="1" applyBorder="1" applyAlignment="1">
      <alignment/>
    </xf>
    <xf numFmtId="186" fontId="0" fillId="2" borderId="1" xfId="15" applyNumberFormat="1" applyFill="1" applyBorder="1" applyAlignment="1">
      <alignment/>
    </xf>
    <xf numFmtId="186" fontId="0" fillId="2" borderId="1" xfId="15" applyNumberFormat="1" applyFill="1" applyBorder="1" applyAlignment="1">
      <alignment horizontal="center"/>
    </xf>
    <xf numFmtId="186" fontId="0" fillId="2" borderId="0" xfId="15" applyNumberFormat="1" applyFill="1" applyBorder="1" applyAlignment="1">
      <alignment horizontal="center"/>
    </xf>
    <xf numFmtId="186" fontId="0" fillId="2" borderId="5" xfId="15" applyNumberFormat="1" applyFill="1" applyBorder="1" applyAlignment="1">
      <alignment/>
    </xf>
    <xf numFmtId="43" fontId="0" fillId="2" borderId="0" xfId="15" applyNumberFormat="1" applyFont="1" applyFill="1" applyAlignment="1">
      <alignment/>
    </xf>
    <xf numFmtId="43" fontId="0" fillId="2" borderId="0" xfId="15" applyNumberFormat="1" applyFont="1" applyFill="1" applyAlignment="1">
      <alignment horizontal="center"/>
    </xf>
    <xf numFmtId="43" fontId="0" fillId="2" borderId="0" xfId="15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648"/>
  <sheetViews>
    <sheetView tabSelected="1" zoomScale="85" zoomScaleNormal="85" workbookViewId="0" topLeftCell="A1">
      <selection activeCell="R32" sqref="R32"/>
    </sheetView>
  </sheetViews>
  <sheetFormatPr defaultColWidth="9.140625" defaultRowHeight="12.75" outlineLevelCol="1"/>
  <cols>
    <col min="1" max="1" width="4.00390625" style="0" customWidth="1"/>
    <col min="2" max="2" width="3.421875" style="0" customWidth="1"/>
    <col min="3" max="3" width="10.421875" style="0" customWidth="1"/>
    <col min="6" max="6" width="24.140625" style="0" customWidth="1"/>
    <col min="7" max="7" width="19.421875" style="0" hidden="1" customWidth="1" outlineLevel="1"/>
    <col min="8" max="8" width="2.140625" style="0" hidden="1" customWidth="1" outlineLevel="1"/>
    <col min="9" max="9" width="18.8515625" style="0" hidden="1" customWidth="1" outlineLevel="1"/>
    <col min="10" max="10" width="2.140625" style="0" hidden="1" customWidth="1" outlineLevel="1"/>
    <col min="11" max="11" width="19.421875" style="0" customWidth="1" collapsed="1"/>
    <col min="12" max="12" width="2.140625" style="0" customWidth="1"/>
    <col min="13" max="13" width="18.8515625" style="0" customWidth="1"/>
    <col min="14" max="14" width="2.140625" style="0" customWidth="1"/>
    <col min="15" max="15" width="15.00390625" style="0" customWidth="1"/>
    <col min="16" max="16" width="2.140625" style="0" customWidth="1"/>
    <col min="17" max="17" width="17.8515625" style="0" customWidth="1"/>
    <col min="18" max="18" width="13.57421875" style="0" customWidth="1"/>
    <col min="20" max="20" width="10.00390625" style="0" customWidth="1"/>
  </cols>
  <sheetData>
    <row r="1" spans="1:18" ht="12.75">
      <c r="A1" s="70" t="s">
        <v>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12.75">
      <c r="A2" s="71" t="s">
        <v>64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>
      <c r="A3" s="70" t="s">
        <v>37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2.75">
      <c r="A4" s="73" t="s">
        <v>117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12.75">
      <c r="A5" s="70" t="s">
        <v>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8:21" ht="12.75">
      <c r="R6" s="10"/>
      <c r="S6" s="10"/>
      <c r="T6" s="10"/>
      <c r="U6" s="10"/>
    </row>
    <row r="7" spans="1:21" ht="12.75">
      <c r="A7" s="1" t="s">
        <v>65</v>
      </c>
      <c r="R7" s="10"/>
      <c r="S7" s="10"/>
      <c r="T7" s="10"/>
      <c r="U7" s="10"/>
    </row>
    <row r="8" spans="6:21" ht="12.75">
      <c r="F8" s="3"/>
      <c r="G8" s="74" t="s">
        <v>27</v>
      </c>
      <c r="H8" s="74"/>
      <c r="I8" s="74"/>
      <c r="J8" s="3"/>
      <c r="K8" s="69" t="s">
        <v>27</v>
      </c>
      <c r="L8" s="69"/>
      <c r="M8" s="69"/>
      <c r="N8" s="28"/>
      <c r="O8" s="69" t="s">
        <v>28</v>
      </c>
      <c r="P8" s="69"/>
      <c r="Q8" s="69"/>
      <c r="R8" s="20"/>
      <c r="S8" s="20"/>
      <c r="T8" s="20"/>
      <c r="U8" s="10"/>
    </row>
    <row r="9" spans="7:21" ht="12.75">
      <c r="G9" s="49"/>
      <c r="H9" s="49"/>
      <c r="I9" s="49"/>
      <c r="J9" s="11"/>
      <c r="K9" s="11"/>
      <c r="L9" s="11"/>
      <c r="M9" s="11"/>
      <c r="N9" s="2"/>
      <c r="O9" s="11"/>
      <c r="P9" s="11"/>
      <c r="Q9" s="10"/>
      <c r="R9" s="20"/>
      <c r="S9" s="20"/>
      <c r="T9" s="20"/>
      <c r="U9" s="10"/>
    </row>
    <row r="10" spans="7:21" ht="12.75">
      <c r="G10" s="49">
        <v>2007</v>
      </c>
      <c r="H10" s="49"/>
      <c r="I10" s="49">
        <v>2006</v>
      </c>
      <c r="J10" s="11"/>
      <c r="K10" s="11">
        <v>2007</v>
      </c>
      <c r="L10" s="11"/>
      <c r="M10" s="11">
        <v>2006</v>
      </c>
      <c r="N10" s="2"/>
      <c r="O10" s="11">
        <f>K10</f>
        <v>2007</v>
      </c>
      <c r="P10" s="11"/>
      <c r="Q10" s="11">
        <f>M10</f>
        <v>2006</v>
      </c>
      <c r="R10" s="11"/>
      <c r="S10" s="20"/>
      <c r="T10" s="20"/>
      <c r="U10" s="10"/>
    </row>
    <row r="11" spans="7:21" ht="12.75">
      <c r="G11" s="50" t="s">
        <v>0</v>
      </c>
      <c r="H11" s="50"/>
      <c r="I11" s="50" t="s">
        <v>0</v>
      </c>
      <c r="J11" s="3"/>
      <c r="K11" s="3" t="s">
        <v>0</v>
      </c>
      <c r="L11" s="3"/>
      <c r="M11" s="3" t="s">
        <v>0</v>
      </c>
      <c r="N11" s="2"/>
      <c r="O11" s="3" t="s">
        <v>29</v>
      </c>
      <c r="P11" s="3"/>
      <c r="Q11" s="3" t="s">
        <v>29</v>
      </c>
      <c r="R11" s="3"/>
      <c r="S11" s="11"/>
      <c r="T11" s="11"/>
      <c r="U11" s="10"/>
    </row>
    <row r="12" spans="7:21" ht="12.75">
      <c r="G12" s="50" t="s">
        <v>17</v>
      </c>
      <c r="H12" s="50"/>
      <c r="I12" s="50" t="s">
        <v>17</v>
      </c>
      <c r="J12" s="3"/>
      <c r="K12" s="3" t="s">
        <v>17</v>
      </c>
      <c r="L12" s="3"/>
      <c r="M12" s="3" t="s">
        <v>17</v>
      </c>
      <c r="N12" s="2"/>
      <c r="O12" s="3" t="s">
        <v>1</v>
      </c>
      <c r="P12" s="3"/>
      <c r="Q12" s="3" t="s">
        <v>1</v>
      </c>
      <c r="R12" s="3"/>
      <c r="S12" s="11"/>
      <c r="T12" s="11"/>
      <c r="U12" s="10"/>
    </row>
    <row r="13" spans="7:21" ht="13.5" thickBot="1">
      <c r="G13" s="51">
        <v>39172</v>
      </c>
      <c r="H13" s="49"/>
      <c r="I13" s="51">
        <v>38807</v>
      </c>
      <c r="J13" s="11"/>
      <c r="K13" s="19">
        <v>39263</v>
      </c>
      <c r="L13" s="11"/>
      <c r="M13" s="19">
        <v>38898</v>
      </c>
      <c r="N13" s="2"/>
      <c r="O13" s="19">
        <f>K13</f>
        <v>39263</v>
      </c>
      <c r="P13" s="11"/>
      <c r="Q13" s="19">
        <f>M13</f>
        <v>38898</v>
      </c>
      <c r="R13" s="21"/>
      <c r="S13" s="11"/>
      <c r="T13" s="21"/>
      <c r="U13" s="10"/>
    </row>
    <row r="14" spans="7:21" ht="12.75">
      <c r="G14" s="50" t="s">
        <v>2</v>
      </c>
      <c r="H14" s="50"/>
      <c r="I14" s="50" t="s">
        <v>2</v>
      </c>
      <c r="J14" s="3"/>
      <c r="K14" s="3" t="s">
        <v>2</v>
      </c>
      <c r="L14" s="3"/>
      <c r="M14" s="3" t="s">
        <v>2</v>
      </c>
      <c r="N14" s="3"/>
      <c r="O14" s="3" t="s">
        <v>2</v>
      </c>
      <c r="P14" s="3"/>
      <c r="Q14" s="3" t="s">
        <v>2</v>
      </c>
      <c r="R14" s="11"/>
      <c r="S14" s="11"/>
      <c r="T14" s="11"/>
      <c r="U14" s="10"/>
    </row>
    <row r="15" spans="7:21" ht="12.75">
      <c r="G15" s="52"/>
      <c r="H15" s="52"/>
      <c r="I15" s="52"/>
      <c r="R15" s="10"/>
      <c r="S15" s="10"/>
      <c r="T15" s="10"/>
      <c r="U15" s="10"/>
    </row>
    <row r="16" spans="2:21" ht="12.75">
      <c r="B16" t="s">
        <v>3</v>
      </c>
      <c r="C16" s="1" t="s">
        <v>10</v>
      </c>
      <c r="G16" s="53">
        <v>1671</v>
      </c>
      <c r="H16" s="54"/>
      <c r="I16" s="55">
        <v>1620</v>
      </c>
      <c r="J16" s="10"/>
      <c r="K16" s="8">
        <v>2571</v>
      </c>
      <c r="L16" s="10"/>
      <c r="M16" s="8">
        <v>2110</v>
      </c>
      <c r="N16" s="8"/>
      <c r="O16" s="8">
        <f>G16+K16</f>
        <v>4242</v>
      </c>
      <c r="P16" s="10"/>
      <c r="Q16" s="8">
        <f>I16+M16</f>
        <v>3730</v>
      </c>
      <c r="R16" s="8"/>
      <c r="S16" s="10"/>
      <c r="T16" s="8"/>
      <c r="U16" s="10"/>
    </row>
    <row r="17" spans="7:21" ht="12.75">
      <c r="G17" s="56"/>
      <c r="H17" s="52"/>
      <c r="I17" s="57"/>
      <c r="K17" s="4"/>
      <c r="M17" s="4"/>
      <c r="N17" s="8"/>
      <c r="O17" s="8"/>
      <c r="Q17" s="8"/>
      <c r="R17" s="8"/>
      <c r="S17" s="10"/>
      <c r="T17" s="8"/>
      <c r="U17" s="10"/>
    </row>
    <row r="18" spans="3:21" ht="12.75">
      <c r="C18" s="1" t="s">
        <v>67</v>
      </c>
      <c r="G18" s="56">
        <v>58</v>
      </c>
      <c r="H18" s="52"/>
      <c r="I18" s="58">
        <v>59</v>
      </c>
      <c r="K18" s="4">
        <v>43</v>
      </c>
      <c r="M18" s="4">
        <v>59</v>
      </c>
      <c r="N18" s="8"/>
      <c r="O18" s="8">
        <f>G18+K18</f>
        <v>101</v>
      </c>
      <c r="Q18" s="8">
        <f>I18+M18</f>
        <v>118</v>
      </c>
      <c r="R18" s="8"/>
      <c r="S18" s="10"/>
      <c r="T18" s="8"/>
      <c r="U18" s="10"/>
    </row>
    <row r="19" spans="7:21" ht="12.75">
      <c r="G19" s="56"/>
      <c r="H19" s="52"/>
      <c r="I19" s="57"/>
      <c r="K19" s="4"/>
      <c r="M19" s="4"/>
      <c r="N19" s="8"/>
      <c r="O19" s="8"/>
      <c r="Q19" s="8"/>
      <c r="R19" s="8"/>
      <c r="S19" s="10"/>
      <c r="T19" s="8"/>
      <c r="U19" s="10"/>
    </row>
    <row r="20" spans="2:21" ht="12.75">
      <c r="B20" t="s">
        <v>3</v>
      </c>
      <c r="C20" s="1" t="s">
        <v>51</v>
      </c>
      <c r="G20" s="53">
        <v>-2481</v>
      </c>
      <c r="H20" s="54"/>
      <c r="I20" s="55">
        <v>-1811</v>
      </c>
      <c r="J20" s="10"/>
      <c r="K20" s="8">
        <f>-1962-1199-93-234</f>
        <v>-3488</v>
      </c>
      <c r="L20" s="10"/>
      <c r="M20" s="8">
        <f>-663-1054-91-237+5</f>
        <v>-2040</v>
      </c>
      <c r="N20" s="8"/>
      <c r="O20" s="8">
        <f>G20+K20</f>
        <v>-5969</v>
      </c>
      <c r="P20" s="10"/>
      <c r="Q20" s="8">
        <f>I20+M20</f>
        <v>-3851</v>
      </c>
      <c r="R20" s="8"/>
      <c r="S20" s="10"/>
      <c r="T20" s="8"/>
      <c r="U20" s="10"/>
    </row>
    <row r="21" spans="2:21" ht="12.75">
      <c r="B21" t="s">
        <v>3</v>
      </c>
      <c r="C21" t="s">
        <v>3</v>
      </c>
      <c r="G21" s="59" t="s">
        <v>3</v>
      </c>
      <c r="H21" s="54"/>
      <c r="I21" s="55" t="s">
        <v>3</v>
      </c>
      <c r="J21" s="10"/>
      <c r="K21" s="17" t="s">
        <v>3</v>
      </c>
      <c r="L21" s="10"/>
      <c r="M21" s="17" t="s">
        <v>3</v>
      </c>
      <c r="N21" s="17" t="s">
        <v>3</v>
      </c>
      <c r="O21" s="17" t="s">
        <v>3</v>
      </c>
      <c r="P21" s="10" t="s">
        <v>3</v>
      </c>
      <c r="Q21" s="17" t="s">
        <v>3</v>
      </c>
      <c r="R21" s="17"/>
      <c r="S21" s="10"/>
      <c r="T21" s="8"/>
      <c r="U21" s="10"/>
    </row>
    <row r="22" spans="7:21" ht="12.75">
      <c r="G22" s="60"/>
      <c r="H22" s="52"/>
      <c r="I22" s="61"/>
      <c r="K22" s="5"/>
      <c r="M22" s="5"/>
      <c r="N22" s="8"/>
      <c r="O22" s="5"/>
      <c r="Q22" s="5"/>
      <c r="R22" s="8"/>
      <c r="S22" s="10"/>
      <c r="T22" s="8"/>
      <c r="U22" s="10"/>
    </row>
    <row r="23" spans="2:21" ht="12.75">
      <c r="B23" t="s">
        <v>3</v>
      </c>
      <c r="C23" s="1" t="s">
        <v>52</v>
      </c>
      <c r="G23" s="56">
        <f>SUM(G16:G22)</f>
        <v>-752</v>
      </c>
      <c r="H23" s="52"/>
      <c r="I23" s="56">
        <v>-132</v>
      </c>
      <c r="K23" s="4">
        <f>SUM(K16:K22)</f>
        <v>-874</v>
      </c>
      <c r="M23" s="4">
        <f>SUM(M16:M22)</f>
        <v>129</v>
      </c>
      <c r="N23" s="4"/>
      <c r="O23" s="4">
        <f>SUM(O16:O22)</f>
        <v>-1626</v>
      </c>
      <c r="Q23" s="4">
        <f>SUM(Q16:Q22)</f>
        <v>-3</v>
      </c>
      <c r="R23" s="8"/>
      <c r="S23" s="10"/>
      <c r="T23" s="8"/>
      <c r="U23" s="10"/>
    </row>
    <row r="24" spans="7:21" ht="12.75">
      <c r="G24" s="53"/>
      <c r="H24" s="54"/>
      <c r="I24" s="62"/>
      <c r="J24" s="10"/>
      <c r="K24" s="8"/>
      <c r="L24" s="10"/>
      <c r="M24" s="8"/>
      <c r="N24" s="8"/>
      <c r="O24" s="8"/>
      <c r="P24" s="10"/>
      <c r="Q24" s="8"/>
      <c r="R24" s="8"/>
      <c r="S24" s="10"/>
      <c r="T24" s="8"/>
      <c r="U24" s="10"/>
    </row>
    <row r="25" spans="2:21" ht="12.75">
      <c r="B25" t="s">
        <v>3</v>
      </c>
      <c r="C25" s="1" t="s">
        <v>49</v>
      </c>
      <c r="G25" s="53">
        <v>-18</v>
      </c>
      <c r="H25" s="52"/>
      <c r="I25" s="55">
        <v>-2</v>
      </c>
      <c r="K25" s="8">
        <v>-17</v>
      </c>
      <c r="M25" s="8">
        <v>-5</v>
      </c>
      <c r="N25" s="4"/>
      <c r="O25" s="8">
        <f>G25+K25</f>
        <v>-35</v>
      </c>
      <c r="Q25" s="8">
        <f>I25+M25</f>
        <v>-7</v>
      </c>
      <c r="R25" s="8"/>
      <c r="S25" s="10"/>
      <c r="T25" s="8"/>
      <c r="U25" s="10"/>
    </row>
    <row r="26" spans="3:21" ht="12.75">
      <c r="C26" s="1"/>
      <c r="G26" s="53"/>
      <c r="H26" s="52"/>
      <c r="I26" s="62"/>
      <c r="K26" s="8"/>
      <c r="M26" s="8"/>
      <c r="N26" s="4"/>
      <c r="O26" s="8"/>
      <c r="Q26" s="8"/>
      <c r="R26" s="8"/>
      <c r="S26" s="10"/>
      <c r="T26" s="8"/>
      <c r="U26" s="10"/>
    </row>
    <row r="27" spans="7:21" ht="12.75">
      <c r="G27" s="60"/>
      <c r="H27" s="52"/>
      <c r="I27" s="61"/>
      <c r="K27" s="5"/>
      <c r="M27" s="5"/>
      <c r="N27" s="4"/>
      <c r="O27" s="5"/>
      <c r="Q27" s="5"/>
      <c r="R27" s="8"/>
      <c r="S27" s="10"/>
      <c r="T27" s="8"/>
      <c r="U27" s="10"/>
    </row>
    <row r="28" spans="2:21" ht="12.75">
      <c r="B28" t="s">
        <v>3</v>
      </c>
      <c r="C28" s="1" t="s">
        <v>78</v>
      </c>
      <c r="G28" s="56">
        <f>SUM(G23:G27)</f>
        <v>-770</v>
      </c>
      <c r="H28" s="52"/>
      <c r="I28" s="56">
        <v>-134</v>
      </c>
      <c r="K28" s="4">
        <f>SUM(K23:K27)</f>
        <v>-891</v>
      </c>
      <c r="M28" s="4">
        <f>SUM(M23:M27)</f>
        <v>124</v>
      </c>
      <c r="N28" s="4">
        <f>SUM(N23:N27)</f>
        <v>0</v>
      </c>
      <c r="O28" s="4">
        <f>SUM(O23:O27)</f>
        <v>-1661</v>
      </c>
      <c r="Q28" s="4">
        <f>SUM(Q23:Q27)</f>
        <v>-10</v>
      </c>
      <c r="R28" s="8"/>
      <c r="S28" s="10"/>
      <c r="T28" s="8"/>
      <c r="U28" s="10"/>
    </row>
    <row r="29" spans="7:21" ht="12.75">
      <c r="G29" s="56"/>
      <c r="H29" s="52"/>
      <c r="I29" s="57"/>
      <c r="K29" s="4"/>
      <c r="M29" s="4"/>
      <c r="N29" s="4"/>
      <c r="O29" s="4"/>
      <c r="Q29" s="4"/>
      <c r="R29" s="8"/>
      <c r="S29" s="10"/>
      <c r="T29" s="8"/>
      <c r="U29" s="10"/>
    </row>
    <row r="30" spans="2:21" ht="12.75">
      <c r="B30" t="s">
        <v>3</v>
      </c>
      <c r="C30" s="1" t="s">
        <v>4</v>
      </c>
      <c r="F30" s="2"/>
      <c r="G30" s="56">
        <v>-1</v>
      </c>
      <c r="H30" s="52"/>
      <c r="I30" s="58">
        <v>-5</v>
      </c>
      <c r="K30" s="4">
        <v>0</v>
      </c>
      <c r="M30" s="4">
        <v>-4</v>
      </c>
      <c r="N30" s="4"/>
      <c r="O30" s="4">
        <f>G30+K30</f>
        <v>-1</v>
      </c>
      <c r="Q30" s="4">
        <f>I30+M30</f>
        <v>-9</v>
      </c>
      <c r="R30" s="8"/>
      <c r="S30" s="10"/>
      <c r="T30" s="8"/>
      <c r="U30" s="10"/>
    </row>
    <row r="31" spans="7:21" ht="12.75">
      <c r="G31" s="60"/>
      <c r="H31" s="52"/>
      <c r="I31" s="61"/>
      <c r="K31" s="5"/>
      <c r="M31" s="5"/>
      <c r="N31" s="4"/>
      <c r="O31" s="5"/>
      <c r="Q31" s="5"/>
      <c r="R31" s="8"/>
      <c r="S31" s="10"/>
      <c r="T31" s="8"/>
      <c r="U31" s="10"/>
    </row>
    <row r="32" spans="2:21" ht="12.75">
      <c r="B32" t="s">
        <v>3</v>
      </c>
      <c r="C32" s="1" t="s">
        <v>79</v>
      </c>
      <c r="G32" s="56">
        <f>SUM(G28:G30)</f>
        <v>-771</v>
      </c>
      <c r="H32" s="52"/>
      <c r="I32" s="56">
        <v>-139</v>
      </c>
      <c r="K32" s="4">
        <f>SUM(K28:K30)</f>
        <v>-891</v>
      </c>
      <c r="M32" s="4">
        <f>SUM(M28:M30)</f>
        <v>120</v>
      </c>
      <c r="N32" s="4"/>
      <c r="O32" s="4">
        <f>SUM(O28:O31)</f>
        <v>-1662</v>
      </c>
      <c r="Q32" s="4">
        <f>SUM(Q28:Q31)</f>
        <v>-19</v>
      </c>
      <c r="R32" s="8"/>
      <c r="S32" s="10"/>
      <c r="T32" s="8"/>
      <c r="U32" s="10"/>
    </row>
    <row r="33" spans="7:21" ht="12.75">
      <c r="G33" s="56"/>
      <c r="H33" s="52"/>
      <c r="I33" s="57"/>
      <c r="K33" s="4"/>
      <c r="M33" s="4"/>
      <c r="N33" s="4"/>
      <c r="O33" s="4"/>
      <c r="Q33" s="4"/>
      <c r="R33" s="8"/>
      <c r="S33" s="10"/>
      <c r="T33" s="8"/>
      <c r="U33" s="10"/>
    </row>
    <row r="34" spans="3:21" ht="12.75">
      <c r="C34" s="1" t="s">
        <v>22</v>
      </c>
      <c r="G34" s="56">
        <v>0</v>
      </c>
      <c r="H34" s="52"/>
      <c r="I34" s="58">
        <v>0</v>
      </c>
      <c r="K34" s="4">
        <v>0</v>
      </c>
      <c r="M34" s="4">
        <v>0</v>
      </c>
      <c r="N34" s="4"/>
      <c r="O34" s="4">
        <f>G34+K34</f>
        <v>0</v>
      </c>
      <c r="Q34" s="4">
        <f>I34+M34</f>
        <v>0</v>
      </c>
      <c r="R34" s="8"/>
      <c r="S34" s="10"/>
      <c r="T34" s="8"/>
      <c r="U34" s="10"/>
    </row>
    <row r="35" spans="3:21" ht="12.75">
      <c r="C35" s="1"/>
      <c r="G35" s="56"/>
      <c r="H35" s="52"/>
      <c r="I35" s="58"/>
      <c r="K35" s="4"/>
      <c r="M35" s="4"/>
      <c r="N35" s="4"/>
      <c r="O35" s="4"/>
      <c r="Q35" s="4"/>
      <c r="R35" s="8"/>
      <c r="S35" s="10"/>
      <c r="T35" s="8"/>
      <c r="U35" s="10"/>
    </row>
    <row r="36" spans="2:21" ht="13.5" thickBot="1">
      <c r="B36" t="s">
        <v>3</v>
      </c>
      <c r="C36" s="1" t="s">
        <v>80</v>
      </c>
      <c r="G36" s="63">
        <f>SUM(G32:G35)</f>
        <v>-771</v>
      </c>
      <c r="H36" s="52"/>
      <c r="I36" s="63">
        <v>-139</v>
      </c>
      <c r="K36" s="14">
        <f>SUM(K32:K35)</f>
        <v>-891</v>
      </c>
      <c r="M36" s="14">
        <f>SUM(M32:M35)</f>
        <v>120</v>
      </c>
      <c r="N36" s="4"/>
      <c r="O36" s="14">
        <f>SUM(O32:O35)</f>
        <v>-1662</v>
      </c>
      <c r="Q36" s="14">
        <f>SUM(Q32:Q35)</f>
        <v>-19</v>
      </c>
      <c r="R36" s="8"/>
      <c r="S36" s="10"/>
      <c r="T36" s="8"/>
      <c r="U36" s="10"/>
    </row>
    <row r="37" spans="7:21" ht="13.5" thickTop="1">
      <c r="G37" s="56"/>
      <c r="H37" s="52"/>
      <c r="I37" s="57"/>
      <c r="K37" s="4"/>
      <c r="M37" s="4"/>
      <c r="N37" s="15"/>
      <c r="O37" s="15"/>
      <c r="Q37" s="15"/>
      <c r="R37" s="8"/>
      <c r="S37" s="10"/>
      <c r="T37" s="22"/>
      <c r="U37" s="10"/>
    </row>
    <row r="38" spans="7:21" ht="12.75">
      <c r="G38" s="56"/>
      <c r="H38" s="52"/>
      <c r="I38" s="57"/>
      <c r="K38" s="4"/>
      <c r="M38" s="4"/>
      <c r="N38" s="4"/>
      <c r="O38" s="4"/>
      <c r="Q38" s="4"/>
      <c r="R38" s="8"/>
      <c r="S38" s="10"/>
      <c r="T38" s="8"/>
      <c r="U38" s="10"/>
    </row>
    <row r="39" spans="2:21" ht="12.75">
      <c r="B39" t="s">
        <v>3</v>
      </c>
      <c r="C39" s="1" t="s">
        <v>23</v>
      </c>
      <c r="G39" s="56"/>
      <c r="H39" s="52"/>
      <c r="I39" s="57"/>
      <c r="K39" s="4"/>
      <c r="M39" s="4"/>
      <c r="N39" s="9"/>
      <c r="O39" s="9"/>
      <c r="Q39" s="9"/>
      <c r="R39" s="8"/>
      <c r="S39" s="10"/>
      <c r="T39" s="23"/>
      <c r="U39" s="10"/>
    </row>
    <row r="40" spans="3:21" ht="12.75">
      <c r="C40" t="s">
        <v>74</v>
      </c>
      <c r="G40" s="64">
        <f>G36/131643.6*100</f>
        <v>-0.5856722240959682</v>
      </c>
      <c r="H40" s="64"/>
      <c r="I40" s="64">
        <f>I36/131643.6*100</f>
        <v>-0.10558811822223033</v>
      </c>
      <c r="J40" s="42"/>
      <c r="K40" s="42">
        <f>K36/131643.6*100</f>
        <v>-0.6768274340719944</v>
      </c>
      <c r="L40" s="42"/>
      <c r="M40" s="42">
        <f>M36/131643.6*100</f>
        <v>0.09115520997602618</v>
      </c>
      <c r="N40" s="42"/>
      <c r="O40" s="42">
        <f>O36/131643.6*100</f>
        <v>-1.2624996581679626</v>
      </c>
      <c r="P40" s="42"/>
      <c r="Q40" s="42">
        <f>Q36/131643.6*100</f>
        <v>-0.014432908246204143</v>
      </c>
      <c r="R40" s="24"/>
      <c r="S40" s="10"/>
      <c r="T40" s="24"/>
      <c r="U40" s="10"/>
    </row>
    <row r="41" spans="7:21" ht="12.75">
      <c r="G41" s="64"/>
      <c r="H41" s="52"/>
      <c r="I41" s="65"/>
      <c r="J41" s="35"/>
      <c r="K41" s="42"/>
      <c r="L41" s="35"/>
      <c r="M41" s="42"/>
      <c r="N41" s="41"/>
      <c r="O41" s="42"/>
      <c r="P41" s="35"/>
      <c r="Q41" s="42"/>
      <c r="R41" s="24"/>
      <c r="S41" s="10"/>
      <c r="T41" s="24"/>
      <c r="U41" s="10"/>
    </row>
    <row r="42" spans="3:21" ht="12.75">
      <c r="C42" t="s">
        <v>75</v>
      </c>
      <c r="G42" s="66" t="s">
        <v>38</v>
      </c>
      <c r="H42" s="52"/>
      <c r="I42" s="66" t="s">
        <v>38</v>
      </c>
      <c r="J42" s="35"/>
      <c r="K42" s="47" t="s">
        <v>38</v>
      </c>
      <c r="L42" s="35"/>
      <c r="M42" s="47" t="s">
        <v>38</v>
      </c>
      <c r="N42" s="41"/>
      <c r="O42" s="47" t="s">
        <v>38</v>
      </c>
      <c r="P42" s="35"/>
      <c r="Q42" s="47" t="s">
        <v>38</v>
      </c>
      <c r="R42" s="24"/>
      <c r="S42" s="10"/>
      <c r="T42" s="24"/>
      <c r="U42" s="10"/>
    </row>
    <row r="43" spans="3:21" ht="12.75">
      <c r="C43" t="s">
        <v>3</v>
      </c>
      <c r="G43" s="4"/>
      <c r="I43" s="4"/>
      <c r="K43" s="4"/>
      <c r="M43" s="4"/>
      <c r="N43" s="9"/>
      <c r="O43" s="4"/>
      <c r="Q43" s="4"/>
      <c r="R43" s="8"/>
      <c r="S43" s="10"/>
      <c r="T43" s="23"/>
      <c r="U43" s="10"/>
    </row>
    <row r="44" spans="1:21" ht="12.75">
      <c r="A44" s="1" t="s">
        <v>105</v>
      </c>
      <c r="G44" s="4"/>
      <c r="I44" s="4"/>
      <c r="K44" s="4"/>
      <c r="M44" s="4"/>
      <c r="N44" s="4"/>
      <c r="O44" s="4"/>
      <c r="Q44" s="4"/>
      <c r="R44" s="10"/>
      <c r="S44" s="10"/>
      <c r="T44" s="10"/>
      <c r="U44" s="10"/>
    </row>
    <row r="45" spans="1:21" ht="12.75">
      <c r="A45" s="1"/>
      <c r="G45" s="4"/>
      <c r="I45" s="4"/>
      <c r="K45" s="4"/>
      <c r="M45" s="4"/>
      <c r="N45" s="4"/>
      <c r="O45" s="4"/>
      <c r="Q45" s="4"/>
      <c r="R45" s="10"/>
      <c r="S45" s="10"/>
      <c r="T45" s="10"/>
      <c r="U45" s="10"/>
    </row>
    <row r="46" spans="1:21" ht="12.75">
      <c r="A46" s="1"/>
      <c r="G46" s="4"/>
      <c r="I46" s="4"/>
      <c r="K46" s="4"/>
      <c r="M46" s="4"/>
      <c r="N46" s="4"/>
      <c r="O46" s="4"/>
      <c r="Q46" s="4"/>
      <c r="R46" s="10"/>
      <c r="S46" s="10"/>
      <c r="T46" s="10"/>
      <c r="U46" s="10"/>
    </row>
    <row r="47" spans="7:21" ht="12.75">
      <c r="G47" s="4"/>
      <c r="I47" s="4"/>
      <c r="K47" s="4"/>
      <c r="M47" s="4"/>
      <c r="N47" s="4"/>
      <c r="O47" s="4"/>
      <c r="Q47" s="4"/>
      <c r="R47" s="10"/>
      <c r="S47" s="10"/>
      <c r="T47" s="10"/>
      <c r="U47" s="10"/>
    </row>
    <row r="48" spans="7:21" ht="12.75">
      <c r="G48" s="4"/>
      <c r="I48" s="4"/>
      <c r="K48" s="4"/>
      <c r="M48" s="4"/>
      <c r="N48" s="4"/>
      <c r="O48" s="4"/>
      <c r="Q48" s="4"/>
      <c r="R48" s="10"/>
      <c r="S48" s="10"/>
      <c r="T48" s="10"/>
      <c r="U48" s="10"/>
    </row>
    <row r="49" spans="7:21" ht="12.75">
      <c r="G49" s="4"/>
      <c r="I49" s="4"/>
      <c r="K49" s="4"/>
      <c r="M49" s="4"/>
      <c r="N49" s="4"/>
      <c r="O49" s="4"/>
      <c r="Q49" s="4"/>
      <c r="R49" s="10"/>
      <c r="S49" s="10"/>
      <c r="T49" s="10"/>
      <c r="U49" s="10"/>
    </row>
    <row r="50" spans="7:21" ht="12.75">
      <c r="G50" s="4"/>
      <c r="I50" s="4"/>
      <c r="K50" s="4"/>
      <c r="M50" s="4"/>
      <c r="N50" s="4"/>
      <c r="O50" s="4"/>
      <c r="Q50" s="4"/>
      <c r="R50" s="10"/>
      <c r="S50" s="10"/>
      <c r="T50" s="10"/>
      <c r="U50" s="10"/>
    </row>
    <row r="51" spans="7:18" ht="12.75">
      <c r="G51" s="4"/>
      <c r="I51" s="4"/>
      <c r="K51" s="4"/>
      <c r="M51" s="4"/>
      <c r="N51" s="4"/>
      <c r="O51" s="4"/>
      <c r="Q51" s="4"/>
      <c r="R51" s="10"/>
    </row>
    <row r="52" spans="7:18" ht="12.75">
      <c r="G52" s="4"/>
      <c r="I52" s="4"/>
      <c r="K52" s="4"/>
      <c r="M52" s="4"/>
      <c r="N52" s="4"/>
      <c r="O52" s="4"/>
      <c r="Q52" s="4"/>
      <c r="R52" s="10"/>
    </row>
    <row r="53" spans="7:18" ht="12.75">
      <c r="G53" s="4"/>
      <c r="I53" s="4"/>
      <c r="K53" s="4"/>
      <c r="M53" s="4"/>
      <c r="N53" s="4"/>
      <c r="O53" s="4"/>
      <c r="R53" s="10"/>
    </row>
    <row r="54" spans="9:18" ht="12.75">
      <c r="I54" s="4"/>
      <c r="M54" s="4"/>
      <c r="N54" s="4"/>
      <c r="O54" s="4"/>
      <c r="R54" s="10"/>
    </row>
    <row r="55" spans="9:18" ht="12.75">
      <c r="I55" s="4"/>
      <c r="M55" s="4"/>
      <c r="N55" s="4"/>
      <c r="O55" s="4"/>
      <c r="R55" s="10"/>
    </row>
    <row r="56" spans="9:18" ht="12.75">
      <c r="I56" s="4"/>
      <c r="M56" s="4"/>
      <c r="N56" s="4"/>
      <c r="O56" s="4"/>
      <c r="R56" s="10"/>
    </row>
    <row r="57" spans="9:18" ht="12.75">
      <c r="I57" s="4"/>
      <c r="M57" s="4"/>
      <c r="N57" s="4"/>
      <c r="O57" s="4"/>
      <c r="R57" s="10"/>
    </row>
    <row r="58" spans="9:18" ht="12.75">
      <c r="I58" s="4"/>
      <c r="M58" s="4"/>
      <c r="N58" s="4"/>
      <c r="O58" s="4"/>
      <c r="R58" s="10"/>
    </row>
    <row r="59" spans="9:18" ht="12.75">
      <c r="I59" s="4"/>
      <c r="M59" s="4"/>
      <c r="N59" s="4"/>
      <c r="O59" s="4"/>
      <c r="R59" s="10"/>
    </row>
    <row r="60" spans="9:18" ht="12.75">
      <c r="I60" s="4"/>
      <c r="M60" s="4"/>
      <c r="N60" s="4"/>
      <c r="O60" s="4"/>
      <c r="R60" s="10"/>
    </row>
    <row r="61" spans="9:18" ht="12.75">
      <c r="I61" s="4"/>
      <c r="M61" s="4"/>
      <c r="N61" s="4"/>
      <c r="O61" s="4"/>
      <c r="R61" s="10"/>
    </row>
    <row r="62" spans="9:18" ht="12.75">
      <c r="I62" s="4"/>
      <c r="M62" s="4"/>
      <c r="N62" s="4"/>
      <c r="O62" s="4"/>
      <c r="R62" s="10"/>
    </row>
    <row r="63" spans="9:18" ht="12.75">
      <c r="I63" s="4"/>
      <c r="M63" s="4"/>
      <c r="N63" s="4"/>
      <c r="O63" s="4"/>
      <c r="R63" s="10"/>
    </row>
    <row r="64" spans="9:18" ht="12.75">
      <c r="I64" s="4"/>
      <c r="M64" s="4"/>
      <c r="N64" s="4"/>
      <c r="O64" s="4"/>
      <c r="R64" s="10"/>
    </row>
    <row r="65" spans="9:18" ht="12.75">
      <c r="I65" s="4"/>
      <c r="M65" s="4"/>
      <c r="N65" s="4"/>
      <c r="O65" s="4"/>
      <c r="R65" s="10"/>
    </row>
    <row r="66" spans="9:18" ht="12.75">
      <c r="I66" s="4"/>
      <c r="M66" s="4"/>
      <c r="N66" s="4"/>
      <c r="O66" s="4"/>
      <c r="R66" s="10"/>
    </row>
    <row r="67" spans="9:18" ht="12.75">
      <c r="I67" s="4"/>
      <c r="M67" s="4"/>
      <c r="N67" s="4"/>
      <c r="O67" s="4"/>
      <c r="R67" s="10"/>
    </row>
    <row r="68" ht="12.75">
      <c r="R68" s="10"/>
    </row>
    <row r="69" ht="12.75">
      <c r="R69" s="10"/>
    </row>
    <row r="70" ht="12.75">
      <c r="R70" s="10"/>
    </row>
    <row r="71" ht="12.75">
      <c r="R71" s="10"/>
    </row>
    <row r="72" ht="12.75">
      <c r="R72" s="10"/>
    </row>
    <row r="73" ht="12.75">
      <c r="R73" s="10"/>
    </row>
    <row r="74" ht="12.75">
      <c r="R74" s="10"/>
    </row>
    <row r="75" ht="12.75">
      <c r="R75" s="10"/>
    </row>
    <row r="76" ht="12.75">
      <c r="R76" s="10"/>
    </row>
    <row r="77" ht="12.75">
      <c r="R77" s="10"/>
    </row>
    <row r="78" ht="12.75">
      <c r="R78" s="10"/>
    </row>
    <row r="79" ht="12.75">
      <c r="R79" s="10"/>
    </row>
    <row r="80" ht="12.75">
      <c r="R80" s="10"/>
    </row>
    <row r="81" ht="12.75">
      <c r="R81" s="10"/>
    </row>
    <row r="82" ht="12.75">
      <c r="R82" s="10"/>
    </row>
    <row r="83" ht="12.75">
      <c r="R83" s="10"/>
    </row>
    <row r="84" ht="12.75">
      <c r="R84" s="10"/>
    </row>
    <row r="85" ht="12.75">
      <c r="R85" s="10"/>
    </row>
    <row r="86" ht="12.75">
      <c r="R86" s="10"/>
    </row>
    <row r="87" ht="12.75">
      <c r="R87" s="10"/>
    </row>
    <row r="88" ht="12.75">
      <c r="R88" s="10"/>
    </row>
    <row r="89" ht="12.75">
      <c r="R89" s="10"/>
    </row>
    <row r="90" ht="12.75">
      <c r="R90" s="10"/>
    </row>
    <row r="91" ht="12.75">
      <c r="R91" s="10"/>
    </row>
    <row r="92" ht="12.75">
      <c r="R92" s="10"/>
    </row>
    <row r="93" ht="12.75">
      <c r="R93" s="10"/>
    </row>
    <row r="94" ht="12.75">
      <c r="R94" s="10"/>
    </row>
    <row r="95" ht="12.75">
      <c r="R95" s="10"/>
    </row>
    <row r="96" ht="12.75">
      <c r="R96" s="10"/>
    </row>
    <row r="97" ht="12.75">
      <c r="R97" s="10"/>
    </row>
    <row r="98" ht="12.75">
      <c r="R98" s="10"/>
    </row>
    <row r="99" ht="12.75">
      <c r="R99" s="10"/>
    </row>
    <row r="100" ht="12.75">
      <c r="R100" s="10"/>
    </row>
    <row r="101" ht="12.75">
      <c r="R101" s="10"/>
    </row>
    <row r="102" ht="12.75">
      <c r="R102" s="10"/>
    </row>
    <row r="103" ht="12.75">
      <c r="R103" s="10"/>
    </row>
    <row r="104" ht="12.75">
      <c r="R104" s="10"/>
    </row>
    <row r="105" ht="12.75">
      <c r="R105" s="10"/>
    </row>
    <row r="106" ht="12.75">
      <c r="R106" s="10"/>
    </row>
    <row r="107" ht="12.75">
      <c r="R107" s="10"/>
    </row>
    <row r="108" ht="12.75">
      <c r="R108" s="10"/>
    </row>
    <row r="109" ht="12.75">
      <c r="R109" s="10"/>
    </row>
    <row r="110" ht="12.75">
      <c r="R110" s="10"/>
    </row>
    <row r="111" ht="12.75">
      <c r="R111" s="10"/>
    </row>
    <row r="112" ht="12.75">
      <c r="R112" s="10"/>
    </row>
    <row r="113" ht="12.75">
      <c r="R113" s="10"/>
    </row>
    <row r="114" ht="12.75">
      <c r="R114" s="10"/>
    </row>
    <row r="115" ht="12.75">
      <c r="R115" s="10"/>
    </row>
    <row r="116" ht="12.75">
      <c r="R116" s="10"/>
    </row>
    <row r="117" ht="12.75">
      <c r="R117" s="10"/>
    </row>
    <row r="118" ht="12.75">
      <c r="R118" s="10"/>
    </row>
    <row r="119" ht="12.75">
      <c r="R119" s="10"/>
    </row>
    <row r="120" ht="12.75">
      <c r="R120" s="10"/>
    </row>
    <row r="121" ht="12.75">
      <c r="R121" s="10"/>
    </row>
    <row r="122" ht="12.75">
      <c r="R122" s="10"/>
    </row>
    <row r="123" ht="12.75">
      <c r="R123" s="10"/>
    </row>
    <row r="124" ht="12.75">
      <c r="R124" s="10"/>
    </row>
    <row r="125" ht="12.75">
      <c r="R125" s="10"/>
    </row>
    <row r="126" ht="12.75">
      <c r="R126" s="10"/>
    </row>
    <row r="127" ht="12.75">
      <c r="R127" s="10"/>
    </row>
    <row r="128" ht="12.75">
      <c r="R128" s="10"/>
    </row>
    <row r="129" ht="12.75">
      <c r="R129" s="10"/>
    </row>
    <row r="130" ht="12.75">
      <c r="R130" s="10"/>
    </row>
    <row r="131" ht="12.75">
      <c r="R131" s="10"/>
    </row>
    <row r="132" ht="12.75">
      <c r="R132" s="10"/>
    </row>
    <row r="133" ht="12.75">
      <c r="R133" s="10"/>
    </row>
    <row r="134" ht="12.75">
      <c r="R134" s="10"/>
    </row>
    <row r="135" ht="12.75">
      <c r="R135" s="10"/>
    </row>
    <row r="136" ht="12.75">
      <c r="R136" s="10"/>
    </row>
    <row r="137" ht="12.75">
      <c r="R137" s="10"/>
    </row>
    <row r="138" ht="12.75">
      <c r="R138" s="10"/>
    </row>
    <row r="139" ht="12.75">
      <c r="R139" s="10"/>
    </row>
    <row r="140" ht="12.75">
      <c r="R140" s="10"/>
    </row>
    <row r="141" ht="12.75">
      <c r="R141" s="10"/>
    </row>
    <row r="142" ht="12.75">
      <c r="R142" s="10"/>
    </row>
    <row r="143" ht="12.75">
      <c r="R143" s="10"/>
    </row>
    <row r="144" ht="12.75">
      <c r="R144" s="10"/>
    </row>
    <row r="145" ht="12.75">
      <c r="R145" s="10"/>
    </row>
    <row r="146" ht="12.75">
      <c r="R146" s="10"/>
    </row>
    <row r="147" ht="12.75">
      <c r="R147" s="10"/>
    </row>
    <row r="148" ht="12.75">
      <c r="R148" s="10"/>
    </row>
    <row r="149" ht="12.75">
      <c r="R149" s="10"/>
    </row>
    <row r="150" ht="12.75">
      <c r="R150" s="10"/>
    </row>
    <row r="151" ht="12.75">
      <c r="R151" s="10"/>
    </row>
    <row r="152" ht="12.75">
      <c r="R152" s="10"/>
    </row>
    <row r="153" ht="12.75">
      <c r="R153" s="10"/>
    </row>
    <row r="154" ht="12.75">
      <c r="R154" s="10"/>
    </row>
    <row r="155" ht="12.75">
      <c r="R155" s="10"/>
    </row>
    <row r="156" ht="12.75">
      <c r="R156" s="10"/>
    </row>
    <row r="157" ht="12.75">
      <c r="R157" s="10"/>
    </row>
    <row r="158" ht="12.75">
      <c r="R158" s="10"/>
    </row>
    <row r="159" ht="12.75">
      <c r="R159" s="10"/>
    </row>
    <row r="160" ht="12.75">
      <c r="R160" s="10"/>
    </row>
    <row r="161" ht="12.75">
      <c r="R161" s="10"/>
    </row>
    <row r="162" ht="12.75">
      <c r="R162" s="10"/>
    </row>
    <row r="163" ht="12.75">
      <c r="R163" s="10"/>
    </row>
    <row r="164" ht="12.75">
      <c r="R164" s="10"/>
    </row>
    <row r="165" ht="12.75">
      <c r="R165" s="10"/>
    </row>
    <row r="166" ht="12.75">
      <c r="R166" s="10"/>
    </row>
    <row r="167" ht="12.75">
      <c r="R167" s="10"/>
    </row>
    <row r="168" ht="12.75">
      <c r="R168" s="10"/>
    </row>
    <row r="169" ht="12.75">
      <c r="R169" s="10"/>
    </row>
    <row r="170" ht="12.75">
      <c r="R170" s="10"/>
    </row>
    <row r="171" ht="12.75">
      <c r="R171" s="10"/>
    </row>
    <row r="172" ht="12.75">
      <c r="R172" s="10"/>
    </row>
    <row r="173" ht="12.75">
      <c r="R173" s="10"/>
    </row>
    <row r="174" ht="12.75">
      <c r="R174" s="10"/>
    </row>
    <row r="175" ht="12.75">
      <c r="R175" s="10"/>
    </row>
    <row r="176" ht="12.75">
      <c r="R176" s="10"/>
    </row>
    <row r="177" ht="12.75">
      <c r="R177" s="10"/>
    </row>
    <row r="178" ht="12.75">
      <c r="R178" s="10"/>
    </row>
    <row r="179" ht="12.75">
      <c r="R179" s="10"/>
    </row>
    <row r="180" ht="12.75">
      <c r="R180" s="10"/>
    </row>
    <row r="181" ht="12.75">
      <c r="R181" s="10"/>
    </row>
    <row r="182" ht="12.75">
      <c r="R182" s="10"/>
    </row>
    <row r="183" ht="12.75">
      <c r="R183" s="10"/>
    </row>
    <row r="184" ht="12.75">
      <c r="R184" s="10"/>
    </row>
    <row r="185" ht="12.75">
      <c r="R185" s="10"/>
    </row>
    <row r="186" ht="12.75">
      <c r="R186" s="10"/>
    </row>
    <row r="187" ht="12.75">
      <c r="R187" s="10"/>
    </row>
    <row r="188" ht="12.75">
      <c r="R188" s="10"/>
    </row>
    <row r="189" ht="12.75">
      <c r="R189" s="10"/>
    </row>
    <row r="190" ht="12.75">
      <c r="R190" s="10"/>
    </row>
    <row r="191" ht="12.75">
      <c r="R191" s="10"/>
    </row>
    <row r="192" ht="12.75">
      <c r="R192" s="10"/>
    </row>
    <row r="193" ht="12.75">
      <c r="R193" s="10"/>
    </row>
    <row r="194" ht="12.75">
      <c r="R194" s="10"/>
    </row>
    <row r="195" ht="12.75">
      <c r="R195" s="10"/>
    </row>
    <row r="196" ht="12.75">
      <c r="R196" s="10"/>
    </row>
    <row r="197" ht="12.75">
      <c r="R197" s="10"/>
    </row>
    <row r="198" ht="12.75">
      <c r="R198" s="10"/>
    </row>
    <row r="199" ht="12.75">
      <c r="R199" s="10"/>
    </row>
    <row r="200" ht="12.75">
      <c r="R200" s="10"/>
    </row>
    <row r="201" ht="12.75">
      <c r="R201" s="10"/>
    </row>
    <row r="202" ht="12.75">
      <c r="R202" s="10"/>
    </row>
    <row r="203" ht="12.75">
      <c r="R203" s="10"/>
    </row>
    <row r="204" ht="12.75">
      <c r="R204" s="10"/>
    </row>
    <row r="205" ht="12.75">
      <c r="R205" s="10"/>
    </row>
    <row r="206" ht="12.75">
      <c r="R206" s="10"/>
    </row>
    <row r="207" ht="12.75">
      <c r="R207" s="10"/>
    </row>
    <row r="208" ht="12.75">
      <c r="R208" s="10"/>
    </row>
    <row r="209" ht="12.75">
      <c r="R209" s="10"/>
    </row>
    <row r="210" ht="12.75">
      <c r="R210" s="10"/>
    </row>
    <row r="211" ht="12.75">
      <c r="R211" s="10"/>
    </row>
    <row r="212" ht="12.75">
      <c r="R212" s="10"/>
    </row>
    <row r="213" ht="12.75">
      <c r="R213" s="10"/>
    </row>
    <row r="214" ht="12.75">
      <c r="R214" s="10"/>
    </row>
    <row r="215" ht="12.75">
      <c r="R215" s="10"/>
    </row>
    <row r="216" ht="12.75">
      <c r="R216" s="10"/>
    </row>
    <row r="217" ht="12.75">
      <c r="R217" s="10"/>
    </row>
    <row r="218" ht="12.75">
      <c r="R218" s="10"/>
    </row>
    <row r="219" ht="12.75">
      <c r="R219" s="10"/>
    </row>
    <row r="220" ht="12.75">
      <c r="R220" s="10"/>
    </row>
    <row r="221" ht="12.75">
      <c r="R221" s="10"/>
    </row>
    <row r="222" ht="12.75">
      <c r="R222" s="10"/>
    </row>
    <row r="223" ht="12.75">
      <c r="R223" s="10"/>
    </row>
    <row r="224" ht="12.75">
      <c r="R224" s="10"/>
    </row>
    <row r="225" ht="12.75">
      <c r="R225" s="10"/>
    </row>
    <row r="226" ht="12.75">
      <c r="R226" s="10"/>
    </row>
    <row r="227" ht="12.75">
      <c r="R227" s="10"/>
    </row>
    <row r="228" ht="12.75">
      <c r="R228" s="10"/>
    </row>
    <row r="229" ht="12.75">
      <c r="R229" s="10"/>
    </row>
    <row r="230" ht="12.75">
      <c r="R230" s="10"/>
    </row>
    <row r="231" ht="12.75">
      <c r="R231" s="10"/>
    </row>
    <row r="232" ht="12.75">
      <c r="R232" s="10"/>
    </row>
    <row r="233" ht="12.75">
      <c r="R233" s="10"/>
    </row>
    <row r="234" ht="12.75">
      <c r="R234" s="10"/>
    </row>
    <row r="235" ht="12.75">
      <c r="R235" s="10"/>
    </row>
    <row r="236" ht="12.75">
      <c r="R236" s="10"/>
    </row>
    <row r="237" ht="12.75">
      <c r="R237" s="10"/>
    </row>
    <row r="238" ht="12.75">
      <c r="R238" s="10"/>
    </row>
    <row r="239" ht="12.75">
      <c r="R239" s="10"/>
    </row>
    <row r="240" ht="12.75">
      <c r="R240" s="10"/>
    </row>
    <row r="241" ht="12.75">
      <c r="R241" s="10"/>
    </row>
    <row r="242" ht="12.75">
      <c r="R242" s="10"/>
    </row>
    <row r="243" ht="12.75">
      <c r="R243" s="10"/>
    </row>
    <row r="244" ht="12.75">
      <c r="R244" s="10"/>
    </row>
    <row r="245" ht="12.75">
      <c r="R245" s="10"/>
    </row>
    <row r="246" ht="12.75">
      <c r="R246" s="10"/>
    </row>
    <row r="247" ht="12.75">
      <c r="R247" s="10"/>
    </row>
    <row r="248" ht="12.75">
      <c r="R248" s="10"/>
    </row>
    <row r="249" ht="12.75">
      <c r="R249" s="10"/>
    </row>
    <row r="250" ht="12.75">
      <c r="R250" s="10"/>
    </row>
    <row r="251" ht="12.75">
      <c r="R251" s="10"/>
    </row>
    <row r="252" ht="12.75">
      <c r="R252" s="10"/>
    </row>
    <row r="253" ht="12.75">
      <c r="R253" s="10"/>
    </row>
    <row r="254" ht="12.75">
      <c r="R254" s="10"/>
    </row>
    <row r="255" ht="12.75">
      <c r="R255" s="10"/>
    </row>
    <row r="256" ht="12.75">
      <c r="R256" s="10"/>
    </row>
    <row r="257" ht="12.75">
      <c r="R257" s="10"/>
    </row>
    <row r="258" ht="12.75">
      <c r="R258" s="10"/>
    </row>
    <row r="259" ht="12.75">
      <c r="R259" s="10"/>
    </row>
    <row r="260" ht="12.75">
      <c r="R260" s="10"/>
    </row>
    <row r="261" ht="12.75">
      <c r="R261" s="10"/>
    </row>
    <row r="262" ht="12.75">
      <c r="R262" s="10"/>
    </row>
    <row r="263" ht="12.75">
      <c r="R263" s="10"/>
    </row>
    <row r="264" ht="12.75">
      <c r="R264" s="10"/>
    </row>
    <row r="265" ht="12.75">
      <c r="R265" s="10"/>
    </row>
    <row r="266" ht="12.75">
      <c r="R266" s="10"/>
    </row>
    <row r="267" ht="12.75">
      <c r="R267" s="10"/>
    </row>
    <row r="268" ht="12.75">
      <c r="R268" s="10"/>
    </row>
    <row r="269" ht="12.75">
      <c r="R269" s="10"/>
    </row>
    <row r="270" ht="12.75">
      <c r="R270" s="10"/>
    </row>
    <row r="271" ht="12.75">
      <c r="R271" s="10"/>
    </row>
    <row r="272" ht="12.75">
      <c r="R272" s="10"/>
    </row>
    <row r="273" ht="12.75">
      <c r="R273" s="10"/>
    </row>
    <row r="274" ht="12.75">
      <c r="R274" s="10"/>
    </row>
    <row r="275" ht="12.75">
      <c r="R275" s="10"/>
    </row>
    <row r="276" ht="12.75">
      <c r="R276" s="10"/>
    </row>
    <row r="277" ht="12.75">
      <c r="R277" s="10"/>
    </row>
    <row r="278" ht="12.75">
      <c r="R278" s="10"/>
    </row>
    <row r="279" ht="12.75">
      <c r="R279" s="10"/>
    </row>
    <row r="280" ht="12.75">
      <c r="R280" s="10"/>
    </row>
    <row r="281" ht="12.75">
      <c r="R281" s="10"/>
    </row>
    <row r="282" ht="12.75">
      <c r="R282" s="10"/>
    </row>
    <row r="283" ht="12.75">
      <c r="R283" s="10"/>
    </row>
    <row r="284" ht="12.75">
      <c r="R284" s="10"/>
    </row>
    <row r="285" ht="12.75">
      <c r="R285" s="10"/>
    </row>
    <row r="286" ht="12.75">
      <c r="R286" s="10"/>
    </row>
    <row r="287" ht="12.75">
      <c r="R287" s="10"/>
    </row>
    <row r="288" ht="12.75">
      <c r="R288" s="10"/>
    </row>
    <row r="289" ht="12.75">
      <c r="R289" s="10"/>
    </row>
    <row r="290" ht="12.75">
      <c r="R290" s="10"/>
    </row>
    <row r="291" ht="12.75">
      <c r="R291" s="10"/>
    </row>
    <row r="292" ht="12.75">
      <c r="R292" s="10"/>
    </row>
    <row r="293" ht="12.75">
      <c r="R293" s="10"/>
    </row>
    <row r="294" ht="12.75">
      <c r="R294" s="10"/>
    </row>
    <row r="295" ht="12.75">
      <c r="R295" s="10"/>
    </row>
    <row r="296" ht="12.75">
      <c r="R296" s="10"/>
    </row>
    <row r="297" ht="12.75">
      <c r="R297" s="10"/>
    </row>
    <row r="298" ht="12.75">
      <c r="R298" s="10"/>
    </row>
    <row r="299" ht="12.75">
      <c r="R299" s="10"/>
    </row>
    <row r="300" ht="12.75">
      <c r="R300" s="10"/>
    </row>
    <row r="301" ht="12.75">
      <c r="R301" s="10"/>
    </row>
    <row r="302" ht="12.75">
      <c r="R302" s="10"/>
    </row>
    <row r="303" ht="12.75">
      <c r="R303" s="10"/>
    </row>
    <row r="304" ht="12.75">
      <c r="R304" s="10"/>
    </row>
    <row r="305" ht="12.75">
      <c r="R305" s="10"/>
    </row>
    <row r="306" ht="12.75">
      <c r="R306" s="10"/>
    </row>
    <row r="307" ht="12.75">
      <c r="R307" s="10"/>
    </row>
    <row r="308" ht="12.75">
      <c r="R308" s="10"/>
    </row>
    <row r="309" ht="12.75">
      <c r="R309" s="10"/>
    </row>
    <row r="310" ht="12.75">
      <c r="R310" s="10"/>
    </row>
    <row r="311" ht="12.75">
      <c r="R311" s="10"/>
    </row>
    <row r="312" ht="12.75">
      <c r="R312" s="10"/>
    </row>
    <row r="313" ht="12.75">
      <c r="R313" s="10"/>
    </row>
    <row r="314" ht="12.75">
      <c r="R314" s="10"/>
    </row>
    <row r="315" ht="12.75">
      <c r="R315" s="10"/>
    </row>
    <row r="316" ht="12.75">
      <c r="R316" s="10"/>
    </row>
    <row r="317" ht="12.75">
      <c r="R317" s="10"/>
    </row>
    <row r="318" ht="12.75">
      <c r="R318" s="10"/>
    </row>
    <row r="319" ht="12.75">
      <c r="R319" s="10"/>
    </row>
    <row r="320" ht="12.75">
      <c r="R320" s="10"/>
    </row>
    <row r="321" ht="12.75">
      <c r="R321" s="10"/>
    </row>
    <row r="322" ht="12.75">
      <c r="R322" s="10"/>
    </row>
    <row r="323" ht="12.75">
      <c r="R323" s="10"/>
    </row>
    <row r="324" ht="12.75">
      <c r="R324" s="10"/>
    </row>
    <row r="325" ht="12.75">
      <c r="R325" s="10"/>
    </row>
    <row r="326" ht="12.75">
      <c r="R326" s="10"/>
    </row>
    <row r="327" ht="12.75">
      <c r="R327" s="10"/>
    </row>
    <row r="328" ht="12.75">
      <c r="R328" s="10"/>
    </row>
    <row r="329" ht="12.75">
      <c r="R329" s="10"/>
    </row>
    <row r="330" ht="12.75">
      <c r="R330" s="10"/>
    </row>
    <row r="331" ht="12.75">
      <c r="R331" s="10"/>
    </row>
    <row r="332" ht="12.75">
      <c r="R332" s="10"/>
    </row>
    <row r="333" ht="12.75">
      <c r="R333" s="10"/>
    </row>
    <row r="334" ht="12.75">
      <c r="R334" s="10"/>
    </row>
    <row r="335" ht="12.75">
      <c r="R335" s="10"/>
    </row>
    <row r="336" ht="12.75">
      <c r="R336" s="10"/>
    </row>
    <row r="337" ht="12.75">
      <c r="R337" s="10"/>
    </row>
    <row r="338" ht="12.75">
      <c r="R338" s="10"/>
    </row>
    <row r="339" ht="12.75">
      <c r="R339" s="10"/>
    </row>
    <row r="340" ht="12.75">
      <c r="R340" s="10"/>
    </row>
    <row r="341" ht="12.75">
      <c r="R341" s="10"/>
    </row>
    <row r="342" ht="12.75">
      <c r="R342" s="10"/>
    </row>
    <row r="343" ht="12.75">
      <c r="R343" s="10"/>
    </row>
    <row r="344" ht="12.75">
      <c r="R344" s="10"/>
    </row>
    <row r="345" ht="12.75">
      <c r="R345" s="10"/>
    </row>
    <row r="346" ht="12.75">
      <c r="R346" s="10"/>
    </row>
    <row r="347" ht="12.75">
      <c r="R347" s="10"/>
    </row>
    <row r="348" ht="12.75">
      <c r="R348" s="10"/>
    </row>
    <row r="349" ht="12.75">
      <c r="R349" s="10"/>
    </row>
    <row r="350" ht="12.75">
      <c r="R350" s="10"/>
    </row>
    <row r="351" ht="12.75">
      <c r="R351" s="10"/>
    </row>
    <row r="352" ht="12.75">
      <c r="R352" s="10"/>
    </row>
    <row r="353" ht="12.75">
      <c r="R353" s="10"/>
    </row>
    <row r="354" ht="12.75">
      <c r="R354" s="10"/>
    </row>
    <row r="355" ht="12.75">
      <c r="R355" s="10"/>
    </row>
    <row r="356" ht="12.75">
      <c r="R356" s="10"/>
    </row>
    <row r="357" ht="12.75">
      <c r="R357" s="10"/>
    </row>
    <row r="358" ht="12.75">
      <c r="R358" s="10"/>
    </row>
    <row r="359" ht="12.75">
      <c r="R359" s="10"/>
    </row>
    <row r="360" ht="12.75">
      <c r="R360" s="10"/>
    </row>
    <row r="361" ht="12.75">
      <c r="R361" s="10"/>
    </row>
    <row r="362" ht="12.75">
      <c r="R362" s="10"/>
    </row>
    <row r="363" ht="12.75">
      <c r="R363" s="10"/>
    </row>
    <row r="364" ht="12.75">
      <c r="R364" s="10"/>
    </row>
    <row r="365" ht="12.75">
      <c r="R365" s="10"/>
    </row>
    <row r="366" ht="12.75">
      <c r="R366" s="10"/>
    </row>
    <row r="367" ht="12.75">
      <c r="R367" s="10"/>
    </row>
    <row r="368" ht="12.75">
      <c r="R368" s="10"/>
    </row>
    <row r="369" ht="12.75">
      <c r="R369" s="10"/>
    </row>
    <row r="370" ht="12.75">
      <c r="R370" s="10"/>
    </row>
    <row r="371" ht="12.75">
      <c r="R371" s="10"/>
    </row>
    <row r="372" ht="12.75">
      <c r="R372" s="10"/>
    </row>
    <row r="373" ht="12.75">
      <c r="R373" s="10"/>
    </row>
    <row r="374" ht="12.75">
      <c r="R374" s="10"/>
    </row>
    <row r="375" ht="12.75">
      <c r="R375" s="10"/>
    </row>
    <row r="376" ht="12.75">
      <c r="R376" s="10"/>
    </row>
    <row r="377" ht="12.75">
      <c r="R377" s="10"/>
    </row>
    <row r="378" ht="12.75">
      <c r="R378" s="10"/>
    </row>
    <row r="379" ht="12.75">
      <c r="R379" s="10"/>
    </row>
    <row r="380" ht="12.75">
      <c r="R380" s="10"/>
    </row>
    <row r="381" ht="12.75">
      <c r="R381" s="10"/>
    </row>
    <row r="382" ht="12.75">
      <c r="R382" s="10"/>
    </row>
    <row r="383" ht="12.75">
      <c r="R383" s="10"/>
    </row>
    <row r="384" ht="12.75">
      <c r="R384" s="10"/>
    </row>
    <row r="385" ht="12.75">
      <c r="R385" s="10"/>
    </row>
    <row r="386" ht="12.75">
      <c r="R386" s="10"/>
    </row>
    <row r="387" ht="12.75">
      <c r="R387" s="10"/>
    </row>
    <row r="388" ht="12.75">
      <c r="R388" s="10"/>
    </row>
    <row r="389" ht="12.75">
      <c r="R389" s="10"/>
    </row>
    <row r="390" ht="12.75">
      <c r="R390" s="10"/>
    </row>
    <row r="391" ht="12.75">
      <c r="R391" s="10"/>
    </row>
    <row r="392" ht="12.75">
      <c r="R392" s="10"/>
    </row>
    <row r="393" ht="12.75">
      <c r="R393" s="10"/>
    </row>
    <row r="394" ht="12.75">
      <c r="R394" s="10"/>
    </row>
    <row r="395" ht="12.75">
      <c r="R395" s="10"/>
    </row>
    <row r="396" ht="12.75">
      <c r="R396" s="10"/>
    </row>
    <row r="397" ht="12.75">
      <c r="R397" s="10"/>
    </row>
    <row r="398" ht="12.75">
      <c r="R398" s="10"/>
    </row>
    <row r="399" ht="12.75">
      <c r="R399" s="10"/>
    </row>
    <row r="400" ht="12.75">
      <c r="R400" s="10"/>
    </row>
    <row r="401" ht="12.75">
      <c r="R401" s="10"/>
    </row>
    <row r="402" ht="12.75">
      <c r="R402" s="10"/>
    </row>
    <row r="403" ht="12.75">
      <c r="R403" s="10"/>
    </row>
    <row r="404" ht="12.75">
      <c r="R404" s="10"/>
    </row>
    <row r="405" ht="12.75">
      <c r="R405" s="10"/>
    </row>
    <row r="406" ht="12.75">
      <c r="R406" s="10"/>
    </row>
    <row r="407" ht="12.75">
      <c r="R407" s="10"/>
    </row>
    <row r="408" ht="12.75">
      <c r="R408" s="10"/>
    </row>
    <row r="409" ht="12.75">
      <c r="R409" s="10"/>
    </row>
    <row r="410" ht="12.75">
      <c r="R410" s="10"/>
    </row>
    <row r="411" ht="12.75">
      <c r="R411" s="10"/>
    </row>
    <row r="412" ht="12.75">
      <c r="R412" s="10"/>
    </row>
    <row r="413" ht="12.75">
      <c r="R413" s="10"/>
    </row>
    <row r="414" ht="12.75">
      <c r="R414" s="10"/>
    </row>
    <row r="415" ht="12.75">
      <c r="R415" s="10"/>
    </row>
    <row r="416" ht="12.75">
      <c r="R416" s="10"/>
    </row>
    <row r="417" ht="12.75">
      <c r="R417" s="10"/>
    </row>
    <row r="418" ht="12.75">
      <c r="R418" s="10"/>
    </row>
    <row r="419" ht="12.75">
      <c r="R419" s="10"/>
    </row>
    <row r="420" ht="12.75">
      <c r="R420" s="10"/>
    </row>
    <row r="421" ht="12.75">
      <c r="R421" s="10"/>
    </row>
    <row r="422" ht="12.75">
      <c r="R422" s="10"/>
    </row>
    <row r="423" ht="12.75">
      <c r="R423" s="10"/>
    </row>
    <row r="424" ht="12.75">
      <c r="R424" s="10"/>
    </row>
    <row r="425" ht="12.75">
      <c r="R425" s="10"/>
    </row>
    <row r="426" ht="12.75">
      <c r="R426" s="10"/>
    </row>
    <row r="427" ht="12.75">
      <c r="R427" s="10"/>
    </row>
    <row r="428" ht="12.75">
      <c r="R428" s="10"/>
    </row>
    <row r="429" ht="12.75">
      <c r="R429" s="10"/>
    </row>
    <row r="430" ht="12.75">
      <c r="R430" s="10"/>
    </row>
    <row r="431" ht="12.75">
      <c r="R431" s="10"/>
    </row>
    <row r="432" ht="12.75">
      <c r="R432" s="10"/>
    </row>
    <row r="433" ht="12.75">
      <c r="R433" s="10"/>
    </row>
    <row r="434" ht="12.75">
      <c r="R434" s="10"/>
    </row>
    <row r="435" ht="12.75">
      <c r="R435" s="10"/>
    </row>
    <row r="436" ht="12.75">
      <c r="R436" s="10"/>
    </row>
    <row r="437" ht="12.75">
      <c r="R437" s="10"/>
    </row>
    <row r="438" ht="12.75">
      <c r="R438" s="10"/>
    </row>
    <row r="439" ht="12.75">
      <c r="R439" s="10"/>
    </row>
    <row r="440" ht="12.75">
      <c r="R440" s="10"/>
    </row>
    <row r="441" ht="12.75">
      <c r="R441" s="10"/>
    </row>
    <row r="442" ht="12.75">
      <c r="R442" s="10"/>
    </row>
    <row r="443" ht="12.75">
      <c r="R443" s="10"/>
    </row>
    <row r="444" ht="12.75">
      <c r="R444" s="10"/>
    </row>
    <row r="445" ht="12.75">
      <c r="R445" s="10"/>
    </row>
    <row r="446" ht="12.75">
      <c r="R446" s="10"/>
    </row>
    <row r="447" ht="12.75">
      <c r="R447" s="10"/>
    </row>
    <row r="448" ht="12.75">
      <c r="R448" s="10"/>
    </row>
    <row r="449" ht="12.75">
      <c r="R449" s="10"/>
    </row>
    <row r="450" ht="12.75">
      <c r="R450" s="10"/>
    </row>
    <row r="451" ht="12.75">
      <c r="R451" s="10"/>
    </row>
    <row r="452" ht="12.75">
      <c r="R452" s="10"/>
    </row>
    <row r="453" ht="12.75">
      <c r="R453" s="10"/>
    </row>
    <row r="454" ht="12.75">
      <c r="R454" s="10"/>
    </row>
    <row r="455" ht="12.75">
      <c r="R455" s="10"/>
    </row>
    <row r="456" ht="12.75">
      <c r="R456" s="10"/>
    </row>
    <row r="457" ht="12.75">
      <c r="R457" s="10"/>
    </row>
    <row r="458" ht="12.75">
      <c r="R458" s="10"/>
    </row>
    <row r="459" ht="12.75">
      <c r="R459" s="10"/>
    </row>
    <row r="460" ht="12.75">
      <c r="R460" s="10"/>
    </row>
    <row r="461" ht="12.75">
      <c r="R461" s="10"/>
    </row>
    <row r="462" ht="12.75">
      <c r="R462" s="10"/>
    </row>
    <row r="463" ht="12.75">
      <c r="R463" s="10"/>
    </row>
    <row r="464" ht="12.75">
      <c r="R464" s="10"/>
    </row>
    <row r="465" ht="12.75">
      <c r="R465" s="10"/>
    </row>
    <row r="466" ht="12.75">
      <c r="R466" s="10"/>
    </row>
    <row r="467" ht="12.75">
      <c r="R467" s="10"/>
    </row>
    <row r="468" ht="12.75">
      <c r="R468" s="10"/>
    </row>
    <row r="469" ht="12.75">
      <c r="R469" s="10"/>
    </row>
    <row r="470" ht="12.75">
      <c r="R470" s="10"/>
    </row>
    <row r="471" ht="12.75">
      <c r="R471" s="10"/>
    </row>
    <row r="472" ht="12.75">
      <c r="R472" s="10"/>
    </row>
    <row r="473" ht="12.75">
      <c r="R473" s="10"/>
    </row>
    <row r="474" ht="12.75">
      <c r="R474" s="10"/>
    </row>
    <row r="475" ht="12.75">
      <c r="R475" s="10"/>
    </row>
    <row r="476" ht="12.75">
      <c r="R476" s="10"/>
    </row>
    <row r="477" ht="12.75">
      <c r="R477" s="10"/>
    </row>
    <row r="478" ht="12.75">
      <c r="R478" s="10"/>
    </row>
    <row r="479" ht="12.75">
      <c r="R479" s="10"/>
    </row>
    <row r="480" ht="12.75">
      <c r="R480" s="10"/>
    </row>
    <row r="481" ht="12.75">
      <c r="R481" s="10"/>
    </row>
    <row r="482" ht="12.75">
      <c r="R482" s="10"/>
    </row>
    <row r="483" ht="12.75">
      <c r="R483" s="10"/>
    </row>
    <row r="484" ht="12.75">
      <c r="R484" s="10"/>
    </row>
    <row r="485" ht="12.75">
      <c r="R485" s="10"/>
    </row>
    <row r="486" ht="12.75">
      <c r="R486" s="10"/>
    </row>
    <row r="487" ht="12.75">
      <c r="R487" s="10"/>
    </row>
    <row r="488" ht="12.75">
      <c r="R488" s="10"/>
    </row>
    <row r="489" ht="12.75">
      <c r="R489" s="10"/>
    </row>
    <row r="490" ht="12.75">
      <c r="R490" s="10"/>
    </row>
    <row r="491" ht="12.75">
      <c r="R491" s="10"/>
    </row>
    <row r="492" ht="12.75">
      <c r="R492" s="10"/>
    </row>
    <row r="493" ht="12.75">
      <c r="R493" s="10"/>
    </row>
    <row r="494" ht="12.75">
      <c r="R494" s="10"/>
    </row>
    <row r="495" ht="12.75">
      <c r="R495" s="10"/>
    </row>
    <row r="496" ht="12.75">
      <c r="R496" s="10"/>
    </row>
    <row r="497" ht="12.75">
      <c r="R497" s="10"/>
    </row>
    <row r="498" ht="12.75">
      <c r="R498" s="10"/>
    </row>
    <row r="499" ht="12.75">
      <c r="R499" s="10"/>
    </row>
    <row r="500" ht="12.75">
      <c r="R500" s="10"/>
    </row>
    <row r="501" ht="12.75">
      <c r="R501" s="10"/>
    </row>
    <row r="502" ht="12.75">
      <c r="R502" s="10"/>
    </row>
    <row r="503" ht="12.75">
      <c r="R503" s="10"/>
    </row>
    <row r="504" ht="12.75">
      <c r="R504" s="10"/>
    </row>
    <row r="505" ht="12.75">
      <c r="R505" s="10"/>
    </row>
    <row r="506" ht="12.75">
      <c r="R506" s="10"/>
    </row>
    <row r="507" ht="12.75">
      <c r="R507" s="10"/>
    </row>
    <row r="508" ht="12.75">
      <c r="R508" s="10"/>
    </row>
    <row r="509" ht="12.75">
      <c r="R509" s="10"/>
    </row>
    <row r="510" ht="12.75">
      <c r="R510" s="10"/>
    </row>
    <row r="511" ht="12.75">
      <c r="R511" s="10"/>
    </row>
    <row r="512" ht="12.75">
      <c r="R512" s="10"/>
    </row>
    <row r="513" ht="12.75">
      <c r="R513" s="10"/>
    </row>
    <row r="514" ht="12.75">
      <c r="R514" s="10"/>
    </row>
    <row r="515" ht="12.75">
      <c r="R515" s="10"/>
    </row>
    <row r="516" ht="12.75">
      <c r="R516" s="10"/>
    </row>
    <row r="517" ht="12.75">
      <c r="R517" s="10"/>
    </row>
    <row r="518" ht="12.75">
      <c r="R518" s="10"/>
    </row>
    <row r="519" ht="12.75">
      <c r="R519" s="10"/>
    </row>
    <row r="520" ht="12.75">
      <c r="R520" s="10"/>
    </row>
    <row r="521" ht="12.75">
      <c r="R521" s="10"/>
    </row>
    <row r="522" ht="12.75">
      <c r="R522" s="10"/>
    </row>
    <row r="523" ht="12.75">
      <c r="R523" s="10"/>
    </row>
    <row r="524" ht="12.75">
      <c r="R524" s="10"/>
    </row>
    <row r="525" ht="12.75">
      <c r="R525" s="10"/>
    </row>
    <row r="526" ht="12.75">
      <c r="R526" s="10"/>
    </row>
    <row r="527" ht="12.75">
      <c r="R527" s="10"/>
    </row>
    <row r="528" ht="12.75">
      <c r="R528" s="10"/>
    </row>
    <row r="529" ht="12.75">
      <c r="R529" s="10"/>
    </row>
    <row r="530" ht="12.75">
      <c r="R530" s="10"/>
    </row>
    <row r="531" ht="12.75">
      <c r="R531" s="10"/>
    </row>
    <row r="532" ht="12.75">
      <c r="R532" s="10"/>
    </row>
    <row r="533" ht="12.75">
      <c r="R533" s="10"/>
    </row>
    <row r="534" ht="12.75">
      <c r="R534" s="10"/>
    </row>
    <row r="535" ht="12.75">
      <c r="R535" s="10"/>
    </row>
    <row r="536" ht="12.75">
      <c r="R536" s="10"/>
    </row>
    <row r="537" ht="12.75">
      <c r="R537" s="10"/>
    </row>
    <row r="538" ht="12.75">
      <c r="R538" s="10"/>
    </row>
    <row r="539" ht="12.75">
      <c r="R539" s="10"/>
    </row>
    <row r="540" ht="12.75">
      <c r="R540" s="10"/>
    </row>
    <row r="541" ht="12.75">
      <c r="R541" s="10"/>
    </row>
    <row r="542" ht="12.75">
      <c r="R542" s="10"/>
    </row>
    <row r="543" ht="12.75">
      <c r="R543" s="10"/>
    </row>
    <row r="544" ht="12.75">
      <c r="R544" s="10"/>
    </row>
    <row r="545" ht="12.75">
      <c r="R545" s="10"/>
    </row>
    <row r="546" ht="12.75">
      <c r="R546" s="10"/>
    </row>
    <row r="547" ht="12.75">
      <c r="R547" s="10"/>
    </row>
    <row r="548" ht="12.75">
      <c r="R548" s="10"/>
    </row>
    <row r="549" ht="12.75">
      <c r="R549" s="10"/>
    </row>
    <row r="550" ht="12.75">
      <c r="R550" s="10"/>
    </row>
    <row r="551" ht="12.75">
      <c r="R551" s="10"/>
    </row>
    <row r="552" ht="12.75">
      <c r="R552" s="10"/>
    </row>
    <row r="553" ht="12.75">
      <c r="R553" s="10"/>
    </row>
    <row r="554" ht="12.75">
      <c r="R554" s="10"/>
    </row>
    <row r="555" ht="12.75">
      <c r="R555" s="10"/>
    </row>
    <row r="556" ht="12.75">
      <c r="R556" s="10"/>
    </row>
    <row r="557" ht="12.75">
      <c r="R557" s="10"/>
    </row>
    <row r="558" ht="12.75">
      <c r="R558" s="10"/>
    </row>
    <row r="559" ht="12.75">
      <c r="R559" s="10"/>
    </row>
    <row r="560" ht="12.75">
      <c r="R560" s="10"/>
    </row>
    <row r="561" ht="12.75">
      <c r="R561" s="10"/>
    </row>
    <row r="562" ht="12.75">
      <c r="R562" s="10"/>
    </row>
    <row r="563" ht="12.75">
      <c r="R563" s="10"/>
    </row>
    <row r="564" ht="12.75">
      <c r="R564" s="10"/>
    </row>
    <row r="565" ht="12.75">
      <c r="R565" s="10"/>
    </row>
    <row r="566" ht="12.75">
      <c r="R566" s="10"/>
    </row>
    <row r="567" ht="12.75">
      <c r="R567" s="10"/>
    </row>
    <row r="568" ht="12.75">
      <c r="R568" s="10"/>
    </row>
    <row r="569" ht="12.75">
      <c r="R569" s="10"/>
    </row>
    <row r="570" ht="12.75">
      <c r="R570" s="10"/>
    </row>
    <row r="571" ht="12.75">
      <c r="R571" s="10"/>
    </row>
    <row r="572" ht="12.75">
      <c r="R572" s="10"/>
    </row>
    <row r="573" ht="12.75">
      <c r="R573" s="10"/>
    </row>
    <row r="574" ht="12.75">
      <c r="R574" s="10"/>
    </row>
    <row r="575" ht="12.75">
      <c r="R575" s="10"/>
    </row>
    <row r="576" ht="12.75">
      <c r="R576" s="10"/>
    </row>
    <row r="577" ht="12.75">
      <c r="R577" s="10"/>
    </row>
    <row r="578" ht="12.75">
      <c r="R578" s="10"/>
    </row>
    <row r="579" ht="12.75">
      <c r="R579" s="10"/>
    </row>
    <row r="580" ht="12.75">
      <c r="R580" s="10"/>
    </row>
    <row r="581" ht="12.75">
      <c r="R581" s="10"/>
    </row>
    <row r="582" ht="12.75">
      <c r="R582" s="10"/>
    </row>
    <row r="583" ht="12.75">
      <c r="R583" s="10"/>
    </row>
    <row r="584" ht="12.75">
      <c r="R584" s="10"/>
    </row>
    <row r="585" ht="12.75">
      <c r="R585" s="10"/>
    </row>
    <row r="586" ht="12.75">
      <c r="R586" s="10"/>
    </row>
    <row r="587" ht="12.75">
      <c r="R587" s="10"/>
    </row>
    <row r="588" ht="12.75">
      <c r="R588" s="10"/>
    </row>
    <row r="589" ht="12.75">
      <c r="R589" s="10"/>
    </row>
    <row r="590" ht="12.75">
      <c r="R590" s="10"/>
    </row>
    <row r="591" ht="12.75">
      <c r="R591" s="10"/>
    </row>
    <row r="592" ht="12.75">
      <c r="R592" s="10"/>
    </row>
    <row r="593" ht="12.75">
      <c r="R593" s="10"/>
    </row>
    <row r="594" ht="12.75">
      <c r="R594" s="10"/>
    </row>
    <row r="595" ht="12.75">
      <c r="R595" s="10"/>
    </row>
    <row r="596" ht="12.75">
      <c r="R596" s="10"/>
    </row>
    <row r="597" ht="12.75">
      <c r="R597" s="10"/>
    </row>
    <row r="598" ht="12.75">
      <c r="R598" s="10"/>
    </row>
    <row r="599" ht="12.75">
      <c r="R599" s="10"/>
    </row>
    <row r="600" ht="12.75">
      <c r="R600" s="10"/>
    </row>
    <row r="601" ht="12.75">
      <c r="R601" s="10"/>
    </row>
    <row r="602" ht="12.75">
      <c r="R602" s="10"/>
    </row>
    <row r="603" ht="12.75">
      <c r="R603" s="10"/>
    </row>
    <row r="604" ht="12.75">
      <c r="R604" s="10"/>
    </row>
    <row r="605" ht="12.75">
      <c r="R605" s="10"/>
    </row>
    <row r="606" ht="12.75">
      <c r="R606" s="10"/>
    </row>
    <row r="607" ht="12.75">
      <c r="R607" s="10"/>
    </row>
    <row r="608" ht="12.75">
      <c r="R608" s="10"/>
    </row>
    <row r="609" ht="12.75">
      <c r="R609" s="10"/>
    </row>
    <row r="610" ht="12.75">
      <c r="R610" s="10"/>
    </row>
    <row r="611" ht="12.75">
      <c r="R611" s="10"/>
    </row>
    <row r="612" ht="12.75">
      <c r="R612" s="10"/>
    </row>
    <row r="613" ht="12.75">
      <c r="R613" s="10"/>
    </row>
    <row r="614" ht="12.75">
      <c r="R614" s="10"/>
    </row>
    <row r="615" ht="12.75">
      <c r="R615" s="10"/>
    </row>
    <row r="616" ht="12.75">
      <c r="R616" s="10"/>
    </row>
    <row r="617" ht="12.75">
      <c r="R617" s="10"/>
    </row>
    <row r="618" ht="12.75">
      <c r="R618" s="10"/>
    </row>
    <row r="619" ht="12.75">
      <c r="R619" s="10"/>
    </row>
    <row r="620" ht="12.75">
      <c r="R620" s="10"/>
    </row>
    <row r="621" ht="12.75">
      <c r="R621" s="10"/>
    </row>
    <row r="622" ht="12.75">
      <c r="R622" s="10"/>
    </row>
    <row r="623" ht="12.75">
      <c r="R623" s="10"/>
    </row>
    <row r="624" ht="12.75">
      <c r="R624" s="10"/>
    </row>
    <row r="625" ht="12.75">
      <c r="R625" s="10"/>
    </row>
    <row r="626" ht="12.75">
      <c r="R626" s="10"/>
    </row>
    <row r="627" ht="12.75">
      <c r="R627" s="10"/>
    </row>
    <row r="628" ht="12.75">
      <c r="R628" s="10"/>
    </row>
    <row r="629" ht="12.75">
      <c r="R629" s="10"/>
    </row>
    <row r="630" ht="12.75">
      <c r="R630" s="10"/>
    </row>
    <row r="631" ht="12.75">
      <c r="R631" s="10"/>
    </row>
    <row r="632" ht="12.75">
      <c r="R632" s="10"/>
    </row>
    <row r="633" ht="12.75">
      <c r="R633" s="10"/>
    </row>
    <row r="634" ht="12.75">
      <c r="R634" s="10"/>
    </row>
    <row r="635" ht="12.75">
      <c r="R635" s="10"/>
    </row>
    <row r="636" ht="12.75">
      <c r="R636" s="10"/>
    </row>
    <row r="637" ht="12.75">
      <c r="R637" s="10"/>
    </row>
    <row r="638" ht="12.75">
      <c r="R638" s="10"/>
    </row>
    <row r="639" ht="12.75">
      <c r="R639" s="10"/>
    </row>
    <row r="640" ht="12.75">
      <c r="R640" s="10"/>
    </row>
    <row r="641" ht="12.75">
      <c r="R641" s="10"/>
    </row>
    <row r="642" ht="12.75">
      <c r="R642" s="10"/>
    </row>
    <row r="643" ht="12.75">
      <c r="R643" s="10"/>
    </row>
    <row r="644" ht="12.75">
      <c r="R644" s="10"/>
    </row>
    <row r="645" ht="12.75">
      <c r="R645" s="10"/>
    </row>
    <row r="646" ht="12.75">
      <c r="R646" s="10"/>
    </row>
    <row r="647" ht="12.75">
      <c r="R647" s="10"/>
    </row>
    <row r="648" ht="12.75">
      <c r="R648" s="10"/>
    </row>
  </sheetData>
  <mergeCells count="8">
    <mergeCell ref="K8:M8"/>
    <mergeCell ref="A5:R5"/>
    <mergeCell ref="A2:R2"/>
    <mergeCell ref="A1:R1"/>
    <mergeCell ref="A4:R4"/>
    <mergeCell ref="O8:Q8"/>
    <mergeCell ref="A3:R3"/>
    <mergeCell ref="G8:I8"/>
  </mergeCells>
  <printOptions/>
  <pageMargins left="0.75" right="0" top="1" bottom="1" header="0.44" footer="0.5"/>
  <pageSetup fitToHeight="1" fitToWidth="1" horizontalDpi="360" verticalDpi="36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16"/>
  <sheetViews>
    <sheetView workbookViewId="0" topLeftCell="A1">
      <selection activeCell="R32" sqref="R32"/>
    </sheetView>
  </sheetViews>
  <sheetFormatPr defaultColWidth="9.140625" defaultRowHeight="12.75"/>
  <cols>
    <col min="1" max="1" width="4.140625" style="0" customWidth="1"/>
    <col min="4" max="4" width="14.00390625" style="0" customWidth="1"/>
    <col min="5" max="5" width="11.28125" style="0" customWidth="1"/>
    <col min="6" max="6" width="7.140625" style="0" customWidth="1"/>
    <col min="7" max="7" width="13.8515625" style="0" bestFit="1" customWidth="1"/>
    <col min="8" max="8" width="7.140625" style="0" customWidth="1"/>
    <col min="9" max="9" width="13.28125" style="0" customWidth="1"/>
    <col min="10" max="10" width="4.140625" style="0" customWidth="1"/>
  </cols>
  <sheetData>
    <row r="1" spans="1:14" ht="12.75">
      <c r="A1" s="30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ht="12.75">
      <c r="A2" s="1" t="s">
        <v>30</v>
      </c>
    </row>
    <row r="3" ht="12.75">
      <c r="A3" s="1" t="s">
        <v>119</v>
      </c>
    </row>
    <row r="4" spans="1:9" ht="13.5" thickBot="1">
      <c r="A4" s="1"/>
      <c r="G4" s="16" t="s">
        <v>9</v>
      </c>
      <c r="I4" s="16" t="s">
        <v>31</v>
      </c>
    </row>
    <row r="5" spans="7:9" ht="12.75">
      <c r="G5" s="3" t="s">
        <v>50</v>
      </c>
      <c r="I5" s="3" t="s">
        <v>50</v>
      </c>
    </row>
    <row r="6" spans="5:9" ht="12.75">
      <c r="E6" s="11"/>
      <c r="G6" s="25" t="s">
        <v>109</v>
      </c>
      <c r="I6" s="25" t="s">
        <v>101</v>
      </c>
    </row>
    <row r="7" spans="5:9" ht="12.75">
      <c r="E7" s="10"/>
      <c r="G7" s="3" t="s">
        <v>2</v>
      </c>
      <c r="H7" s="2"/>
      <c r="I7" s="3" t="s">
        <v>2</v>
      </c>
    </row>
    <row r="9" spans="1:9" ht="12.75">
      <c r="A9" s="1"/>
      <c r="B9" s="1" t="s">
        <v>32</v>
      </c>
      <c r="G9" s="4">
        <v>734</v>
      </c>
      <c r="H9" s="4"/>
      <c r="I9" s="13">
        <v>834</v>
      </c>
    </row>
    <row r="10" spans="1:9" ht="12.75">
      <c r="A10" s="1"/>
      <c r="B10" s="1" t="s">
        <v>87</v>
      </c>
      <c r="G10" s="4">
        <v>77</v>
      </c>
      <c r="H10" s="4"/>
      <c r="I10" s="13">
        <v>77</v>
      </c>
    </row>
    <row r="11" spans="1:9" ht="12.75">
      <c r="A11" s="1"/>
      <c r="B11" s="1" t="s">
        <v>68</v>
      </c>
      <c r="G11" s="4">
        <v>3152</v>
      </c>
      <c r="H11" s="4"/>
      <c r="I11" s="13">
        <v>3157</v>
      </c>
    </row>
    <row r="12" spans="1:11" ht="12.75">
      <c r="A12" s="1"/>
      <c r="B12" s="1" t="s">
        <v>42</v>
      </c>
      <c r="G12" s="4">
        <v>3140</v>
      </c>
      <c r="H12" s="4"/>
      <c r="I12" s="13">
        <v>3140</v>
      </c>
      <c r="K12" s="34"/>
    </row>
    <row r="13" spans="1:9" ht="12.75">
      <c r="A13" s="1"/>
      <c r="B13" s="1"/>
      <c r="G13" s="4"/>
      <c r="H13" s="4"/>
      <c r="I13" s="13"/>
    </row>
    <row r="14" spans="1:9" ht="12.75">
      <c r="A14" s="1"/>
      <c r="B14" s="1" t="s">
        <v>5</v>
      </c>
      <c r="G14" s="4"/>
      <c r="H14" s="4"/>
      <c r="I14" s="4"/>
    </row>
    <row r="15" spans="2:11" ht="12.75">
      <c r="B15" s="31" t="s">
        <v>43</v>
      </c>
      <c r="G15" s="17">
        <f>5171+2375-77</f>
        <v>7469</v>
      </c>
      <c r="H15" s="4"/>
      <c r="I15" s="8">
        <f>4741+806-1</f>
        <v>5546</v>
      </c>
      <c r="K15" s="34"/>
    </row>
    <row r="16" spans="2:9" ht="12.75">
      <c r="B16" s="31" t="s">
        <v>53</v>
      </c>
      <c r="G16" s="4">
        <f>5676+688</f>
        <v>6364</v>
      </c>
      <c r="H16" s="4"/>
      <c r="I16" s="13">
        <f>7891+974</f>
        <v>8865</v>
      </c>
    </row>
    <row r="17" spans="7:9" ht="12.75">
      <c r="G17" s="6">
        <f>SUM(G15:G16)</f>
        <v>13833</v>
      </c>
      <c r="H17" s="4"/>
      <c r="I17" s="6">
        <f>SUM(I15:I16)</f>
        <v>14411</v>
      </c>
    </row>
    <row r="18" spans="7:9" ht="12.75">
      <c r="G18" s="8"/>
      <c r="H18" s="4"/>
      <c r="I18" s="8"/>
    </row>
    <row r="19" spans="1:9" ht="12.75">
      <c r="A19" s="1"/>
      <c r="B19" s="1" t="s">
        <v>6</v>
      </c>
      <c r="G19" s="4"/>
      <c r="H19" s="4"/>
      <c r="I19" s="4"/>
    </row>
    <row r="20" spans="7:11" ht="12.75">
      <c r="G20" s="4"/>
      <c r="H20" s="4"/>
      <c r="I20" s="13"/>
      <c r="K20" s="34"/>
    </row>
    <row r="21" spans="2:9" ht="12.75">
      <c r="B21" s="31" t="s">
        <v>54</v>
      </c>
      <c r="G21" s="4">
        <f>271+750</f>
        <v>1021</v>
      </c>
      <c r="H21" s="4"/>
      <c r="I21" s="13">
        <f>147+516</f>
        <v>663</v>
      </c>
    </row>
    <row r="22" spans="2:9" ht="12.75">
      <c r="B22" s="31" t="s">
        <v>82</v>
      </c>
      <c r="G22" s="4">
        <f>64+17</f>
        <v>81</v>
      </c>
      <c r="H22" s="4"/>
      <c r="I22" s="13">
        <v>110</v>
      </c>
    </row>
    <row r="23" spans="2:9" ht="12.75">
      <c r="B23" s="33" t="s">
        <v>4</v>
      </c>
      <c r="G23" s="43">
        <v>-2</v>
      </c>
      <c r="H23" s="4"/>
      <c r="I23" s="13">
        <v>-1</v>
      </c>
    </row>
    <row r="24" spans="2:9" ht="12.75">
      <c r="B24" s="33"/>
      <c r="G24" s="5"/>
      <c r="H24" s="4"/>
      <c r="I24" s="18"/>
    </row>
    <row r="25" spans="7:9" ht="12.75">
      <c r="G25" s="6">
        <f>SUM(G20:G24)</f>
        <v>1100</v>
      </c>
      <c r="H25" s="4"/>
      <c r="I25" s="6">
        <f>SUM(I20:I24)</f>
        <v>772</v>
      </c>
    </row>
    <row r="26" spans="7:9" ht="12.75">
      <c r="G26" s="4"/>
      <c r="H26" s="4"/>
      <c r="I26" s="4"/>
    </row>
    <row r="27" spans="1:9" ht="12.75">
      <c r="A27" s="1"/>
      <c r="B27" s="1" t="s">
        <v>40</v>
      </c>
      <c r="G27" s="4">
        <f>G17-G25</f>
        <v>12733</v>
      </c>
      <c r="H27" s="4"/>
      <c r="I27" s="4">
        <f>I17-I25</f>
        <v>13639</v>
      </c>
    </row>
    <row r="28" spans="7:9" ht="12.75">
      <c r="G28" s="4"/>
      <c r="H28" s="4"/>
      <c r="I28" s="13" t="s">
        <v>3</v>
      </c>
    </row>
    <row r="29" spans="7:9" ht="13.5" thickBot="1">
      <c r="G29" s="7">
        <f>+G9+G10+G11+G27+G12</f>
        <v>19836</v>
      </c>
      <c r="H29" s="4"/>
      <c r="I29" s="7">
        <f>+I9+I10+I11+I27+I12</f>
        <v>20847</v>
      </c>
    </row>
    <row r="30" spans="7:9" ht="13.5" thickTop="1">
      <c r="G30" s="8"/>
      <c r="H30" s="4"/>
      <c r="I30" s="8"/>
    </row>
    <row r="31" spans="1:9" ht="12.75">
      <c r="A31" s="1"/>
      <c r="B31" s="1" t="s">
        <v>41</v>
      </c>
      <c r="G31" s="4"/>
      <c r="H31" s="4"/>
      <c r="I31" s="4"/>
    </row>
    <row r="32" spans="1:9" ht="12.75">
      <c r="A32" s="1"/>
      <c r="B32" s="32" t="s">
        <v>55</v>
      </c>
      <c r="G32" s="13">
        <v>13164</v>
      </c>
      <c r="H32" s="4"/>
      <c r="I32" s="13">
        <v>13164</v>
      </c>
    </row>
    <row r="33" spans="1:9" ht="12.75">
      <c r="A33" s="1"/>
      <c r="B33" s="32" t="s">
        <v>7</v>
      </c>
      <c r="G33" s="4">
        <f>9552-2148-13-(771+891)</f>
        <v>5729</v>
      </c>
      <c r="H33" s="4"/>
      <c r="I33" s="4">
        <f>9551-13-2147</f>
        <v>7391</v>
      </c>
    </row>
    <row r="34" spans="2:9" ht="12.75">
      <c r="B34" s="31"/>
      <c r="G34" s="18"/>
      <c r="H34" s="4"/>
      <c r="I34" s="18"/>
    </row>
    <row r="35" spans="2:9" ht="12.75">
      <c r="B35" s="31" t="s">
        <v>56</v>
      </c>
      <c r="G35" s="4">
        <f>SUM(G32:G34)</f>
        <v>18893</v>
      </c>
      <c r="H35" s="4"/>
      <c r="I35" s="4">
        <f>SUM(I32:I34)</f>
        <v>20555</v>
      </c>
    </row>
    <row r="36" spans="7:9" ht="12.75">
      <c r="G36" s="4"/>
      <c r="H36" s="4"/>
      <c r="I36" s="4"/>
    </row>
    <row r="37" spans="1:9" ht="12.75">
      <c r="A37" s="1"/>
      <c r="B37" s="1" t="s">
        <v>69</v>
      </c>
      <c r="G37" s="13" t="s">
        <v>3</v>
      </c>
      <c r="H37" s="4"/>
      <c r="I37" s="13"/>
    </row>
    <row r="38" spans="1:9" ht="12.75">
      <c r="A38" s="1"/>
      <c r="B38" s="32" t="s">
        <v>85</v>
      </c>
      <c r="C38" s="27"/>
      <c r="D38" s="27"/>
      <c r="E38" s="2"/>
      <c r="G38" s="4">
        <v>260</v>
      </c>
      <c r="H38" s="4"/>
      <c r="I38" s="13">
        <v>292</v>
      </c>
    </row>
    <row r="39" spans="1:9" ht="12.75">
      <c r="A39" s="1"/>
      <c r="B39" s="32" t="s">
        <v>108</v>
      </c>
      <c r="C39" s="27"/>
      <c r="D39" s="27"/>
      <c r="E39" s="2"/>
      <c r="G39" s="4">
        <v>683</v>
      </c>
      <c r="H39" s="4"/>
      <c r="I39" s="13">
        <v>0</v>
      </c>
    </row>
    <row r="40" spans="1:9" ht="12.75">
      <c r="A40" s="1"/>
      <c r="B40" s="27" t="s">
        <v>107</v>
      </c>
      <c r="C40" s="27"/>
      <c r="D40" s="27"/>
      <c r="E40" s="2"/>
      <c r="G40" s="4"/>
      <c r="H40" s="4"/>
      <c r="I40" s="13"/>
    </row>
    <row r="41" spans="2:9" ht="13.5" thickBot="1">
      <c r="B41" s="27"/>
      <c r="C41" s="27"/>
      <c r="D41" s="27"/>
      <c r="G41" s="7">
        <f>SUM(G35:G40)</f>
        <v>19836</v>
      </c>
      <c r="H41" s="4"/>
      <c r="I41" s="7">
        <f>SUM(I35:I40)</f>
        <v>20847</v>
      </c>
    </row>
    <row r="42" spans="7:9" ht="13.5" thickTop="1">
      <c r="G42" s="4"/>
      <c r="H42" s="4"/>
      <c r="I42" s="4"/>
    </row>
    <row r="43" spans="1:9" ht="12.75">
      <c r="A43" s="1"/>
      <c r="B43" s="1" t="s">
        <v>84</v>
      </c>
      <c r="G43" s="42">
        <f>G35/131643.6*100</f>
        <v>14.35162818397552</v>
      </c>
      <c r="H43" s="44"/>
      <c r="I43" s="42">
        <f>I35/131643.6*100</f>
        <v>15.614127842143482</v>
      </c>
    </row>
    <row r="44" spans="7:9" ht="12.75">
      <c r="G44" s="4"/>
      <c r="H44" s="4"/>
      <c r="I44" s="4"/>
    </row>
    <row r="45" spans="7:9" ht="12.75">
      <c r="G45" s="4"/>
      <c r="H45" s="4"/>
      <c r="I45" s="4"/>
    </row>
    <row r="46" ht="12.75">
      <c r="B46" s="1" t="s">
        <v>57</v>
      </c>
    </row>
    <row r="47" spans="2:9" ht="12.75">
      <c r="B47" s="1" t="s">
        <v>102</v>
      </c>
      <c r="G47" s="4"/>
      <c r="H47" s="4"/>
      <c r="I47" s="4"/>
    </row>
    <row r="48" spans="7:9" ht="12.75">
      <c r="G48" s="4"/>
      <c r="H48" s="4"/>
      <c r="I48" s="4"/>
    </row>
    <row r="49" spans="7:9" ht="12.75">
      <c r="G49" s="4"/>
      <c r="H49" s="4"/>
      <c r="I49" s="4"/>
    </row>
    <row r="50" spans="7:9" ht="12.75">
      <c r="G50" s="4"/>
      <c r="H50" s="4"/>
      <c r="I50" s="4"/>
    </row>
    <row r="51" spans="7:9" ht="12.75">
      <c r="G51" s="4"/>
      <c r="H51" s="4"/>
      <c r="I51" s="4"/>
    </row>
    <row r="52" spans="7:9" ht="12.75">
      <c r="G52" s="4"/>
      <c r="H52" s="4"/>
      <c r="I52" s="4"/>
    </row>
    <row r="53" spans="7:9" ht="12.75">
      <c r="G53" s="4"/>
      <c r="H53" s="4"/>
      <c r="I53" s="4"/>
    </row>
    <row r="54" spans="7:9" ht="12.75">
      <c r="G54" s="4"/>
      <c r="H54" s="4"/>
      <c r="I54" s="4"/>
    </row>
    <row r="55" spans="7:9" ht="12.75">
      <c r="G55" s="4"/>
      <c r="H55" s="4"/>
      <c r="I55" s="4"/>
    </row>
    <row r="56" spans="7:9" ht="12.75">
      <c r="G56" s="4"/>
      <c r="H56" s="4"/>
      <c r="I56" s="4"/>
    </row>
    <row r="57" spans="7:9" ht="12.75">
      <c r="G57" s="4"/>
      <c r="H57" s="4"/>
      <c r="I57" s="4"/>
    </row>
    <row r="58" spans="7:9" ht="12.75">
      <c r="G58" s="4"/>
      <c r="H58" s="4"/>
      <c r="I58" s="4"/>
    </row>
    <row r="59" spans="7:9" ht="12.75">
      <c r="G59" s="4"/>
      <c r="H59" s="4"/>
      <c r="I59" s="4"/>
    </row>
    <row r="60" spans="7:9" ht="12.75">
      <c r="G60" s="4"/>
      <c r="H60" s="4"/>
      <c r="I60" s="4"/>
    </row>
    <row r="61" spans="7:9" ht="12.75">
      <c r="G61" s="4"/>
      <c r="H61" s="4"/>
      <c r="I61" s="4"/>
    </row>
    <row r="62" spans="7:9" ht="12.75">
      <c r="G62" s="4"/>
      <c r="H62" s="4"/>
      <c r="I62" s="4"/>
    </row>
    <row r="63" spans="7:9" ht="12.75">
      <c r="G63" s="4"/>
      <c r="H63" s="4"/>
      <c r="I63" s="4"/>
    </row>
    <row r="64" spans="7:9" ht="12.75">
      <c r="G64" s="4"/>
      <c r="H64" s="4"/>
      <c r="I64" s="4"/>
    </row>
    <row r="65" spans="7:9" ht="12.75">
      <c r="G65" s="4"/>
      <c r="H65" s="4"/>
      <c r="I65" s="4"/>
    </row>
    <row r="66" spans="7:9" ht="12.75">
      <c r="G66" s="4"/>
      <c r="H66" s="4"/>
      <c r="I66" s="4"/>
    </row>
    <row r="67" spans="7:9" ht="12.75">
      <c r="G67" s="4"/>
      <c r="H67" s="4"/>
      <c r="I67" s="4"/>
    </row>
    <row r="68" spans="7:9" ht="12.75">
      <c r="G68" s="4"/>
      <c r="H68" s="4"/>
      <c r="I68" s="4"/>
    </row>
    <row r="69" spans="7:9" ht="12.75">
      <c r="G69" s="4"/>
      <c r="H69" s="4"/>
      <c r="I69" s="4"/>
    </row>
    <row r="70" spans="7:9" ht="12.75">
      <c r="G70" s="4"/>
      <c r="H70" s="4"/>
      <c r="I70" s="4"/>
    </row>
    <row r="71" spans="7:9" ht="12.75">
      <c r="G71" s="4"/>
      <c r="H71" s="4"/>
      <c r="I71" s="4"/>
    </row>
    <row r="72" spans="7:9" ht="12.75">
      <c r="G72" s="4"/>
      <c r="H72" s="4"/>
      <c r="I72" s="4"/>
    </row>
    <row r="73" spans="7:9" ht="12.75">
      <c r="G73" s="4"/>
      <c r="H73" s="4"/>
      <c r="I73" s="4"/>
    </row>
    <row r="74" spans="7:9" ht="12.75">
      <c r="G74" s="4"/>
      <c r="H74" s="4"/>
      <c r="I74" s="4"/>
    </row>
    <row r="75" spans="7:9" ht="12.75">
      <c r="G75" s="4"/>
      <c r="H75" s="4"/>
      <c r="I75" s="4"/>
    </row>
    <row r="76" spans="7:9" ht="12.75">
      <c r="G76" s="4"/>
      <c r="H76" s="4"/>
      <c r="I76" s="4"/>
    </row>
    <row r="77" spans="7:9" ht="12.75">
      <c r="G77" s="4"/>
      <c r="H77" s="4"/>
      <c r="I77" s="4"/>
    </row>
    <row r="78" spans="7:9" ht="12.75">
      <c r="G78" s="4"/>
      <c r="H78" s="4"/>
      <c r="I78" s="4"/>
    </row>
    <row r="79" spans="7:9" ht="12.75">
      <c r="G79" s="4"/>
      <c r="H79" s="4"/>
      <c r="I79" s="4"/>
    </row>
    <row r="80" spans="7:9" ht="12.75">
      <c r="G80" s="4"/>
      <c r="H80" s="4"/>
      <c r="I80" s="4"/>
    </row>
    <row r="81" spans="7:9" ht="12.75">
      <c r="G81" s="4"/>
      <c r="H81" s="4"/>
      <c r="I81" s="4"/>
    </row>
    <row r="82" spans="7:9" ht="12.75">
      <c r="G82" s="4"/>
      <c r="H82" s="4"/>
      <c r="I82" s="4"/>
    </row>
    <row r="83" spans="7:9" ht="12.75">
      <c r="G83" s="4"/>
      <c r="H83" s="4"/>
      <c r="I83" s="4"/>
    </row>
    <row r="84" spans="7:9" ht="12.75">
      <c r="G84" s="4"/>
      <c r="H84" s="4"/>
      <c r="I84" s="4"/>
    </row>
    <row r="85" spans="7:9" ht="12.75">
      <c r="G85" s="4"/>
      <c r="H85" s="4"/>
      <c r="I85" s="4"/>
    </row>
    <row r="86" spans="7:9" ht="12.75">
      <c r="G86" s="4"/>
      <c r="H86" s="4"/>
      <c r="I86" s="4"/>
    </row>
    <row r="87" spans="7:9" ht="12.75">
      <c r="G87" s="4"/>
      <c r="H87" s="4"/>
      <c r="I87" s="4"/>
    </row>
    <row r="88" spans="7:9" ht="12.75">
      <c r="G88" s="4"/>
      <c r="H88" s="4"/>
      <c r="I88" s="4"/>
    </row>
    <row r="89" spans="7:9" ht="12.75">
      <c r="G89" s="4"/>
      <c r="H89" s="4"/>
      <c r="I89" s="4"/>
    </row>
    <row r="90" spans="7:9" ht="12.75">
      <c r="G90" s="4"/>
      <c r="H90" s="4"/>
      <c r="I90" s="4"/>
    </row>
    <row r="91" spans="7:9" ht="12.75">
      <c r="G91" s="4"/>
      <c r="H91" s="4"/>
      <c r="I91" s="4"/>
    </row>
    <row r="92" spans="7:9" ht="12.75">
      <c r="G92" s="4"/>
      <c r="H92" s="4"/>
      <c r="I92" s="4"/>
    </row>
    <row r="93" spans="7:9" ht="12.75">
      <c r="G93" s="4"/>
      <c r="H93" s="4"/>
      <c r="I93" s="4"/>
    </row>
    <row r="94" spans="7:9" ht="12.75">
      <c r="G94" s="4"/>
      <c r="H94" s="4"/>
      <c r="I94" s="4"/>
    </row>
    <row r="95" spans="7:9" ht="12.75">
      <c r="G95" s="4"/>
      <c r="H95" s="4"/>
      <c r="I95" s="4"/>
    </row>
    <row r="96" spans="7:9" ht="12.75">
      <c r="G96" s="4"/>
      <c r="H96" s="4"/>
      <c r="I96" s="4"/>
    </row>
    <row r="97" spans="7:9" ht="12.75">
      <c r="G97" s="4"/>
      <c r="H97" s="4"/>
      <c r="I97" s="4"/>
    </row>
    <row r="98" spans="7:9" ht="12.75">
      <c r="G98" s="4"/>
      <c r="H98" s="4"/>
      <c r="I98" s="4"/>
    </row>
    <row r="99" spans="7:9" ht="12.75">
      <c r="G99" s="4"/>
      <c r="H99" s="4"/>
      <c r="I99" s="4"/>
    </row>
    <row r="100" spans="7:9" ht="12.75">
      <c r="G100" s="4"/>
      <c r="H100" s="4"/>
      <c r="I100" s="4"/>
    </row>
    <row r="101" spans="7:9" ht="12.75">
      <c r="G101" s="4"/>
      <c r="H101" s="4"/>
      <c r="I101" s="4"/>
    </row>
    <row r="102" spans="7:9" ht="12.75">
      <c r="G102" s="4"/>
      <c r="H102" s="4"/>
      <c r="I102" s="4"/>
    </row>
    <row r="103" spans="7:9" ht="12.75">
      <c r="G103" s="4"/>
      <c r="H103" s="4"/>
      <c r="I103" s="4"/>
    </row>
    <row r="104" spans="7:9" ht="12.75">
      <c r="G104" s="4"/>
      <c r="H104" s="4"/>
      <c r="I104" s="4"/>
    </row>
    <row r="105" spans="7:9" ht="12.75">
      <c r="G105" s="4"/>
      <c r="H105" s="4"/>
      <c r="I105" s="4"/>
    </row>
    <row r="106" spans="7:9" ht="12.75">
      <c r="G106" s="4"/>
      <c r="H106" s="4"/>
      <c r="I106" s="4"/>
    </row>
    <row r="107" spans="7:9" ht="12.75">
      <c r="G107" s="4"/>
      <c r="H107" s="4"/>
      <c r="I107" s="4"/>
    </row>
    <row r="108" spans="7:9" ht="12.75">
      <c r="G108" s="4"/>
      <c r="H108" s="4"/>
      <c r="I108" s="4"/>
    </row>
    <row r="109" spans="7:9" ht="12.75">
      <c r="G109" s="4"/>
      <c r="H109" s="4"/>
      <c r="I109" s="4"/>
    </row>
    <row r="110" spans="7:9" ht="12.75">
      <c r="G110" s="4"/>
      <c r="H110" s="4"/>
      <c r="I110" s="4"/>
    </row>
    <row r="111" spans="7:9" ht="12.75">
      <c r="G111" s="4"/>
      <c r="H111" s="4"/>
      <c r="I111" s="4"/>
    </row>
    <row r="112" spans="7:9" ht="12.75">
      <c r="G112" s="4"/>
      <c r="H112" s="4"/>
      <c r="I112" s="4"/>
    </row>
    <row r="113" spans="7:9" ht="12.75">
      <c r="G113" s="4"/>
      <c r="H113" s="4"/>
      <c r="I113" s="4"/>
    </row>
    <row r="114" spans="7:9" ht="12.75">
      <c r="G114" s="4"/>
      <c r="H114" s="4"/>
      <c r="I114" s="4"/>
    </row>
    <row r="115" spans="7:9" ht="12.75">
      <c r="G115" s="4"/>
      <c r="H115" s="4"/>
      <c r="I115" s="4"/>
    </row>
    <row r="116" spans="7:9" ht="12.75">
      <c r="G116" s="4"/>
      <c r="H116" s="4"/>
      <c r="I116" s="4"/>
    </row>
    <row r="117" spans="7:9" ht="12.75">
      <c r="G117" s="4"/>
      <c r="H117" s="4"/>
      <c r="I117" s="4"/>
    </row>
    <row r="118" spans="7:9" ht="12.75">
      <c r="G118" s="4"/>
      <c r="H118" s="4"/>
      <c r="I118" s="4"/>
    </row>
    <row r="119" spans="7:9" ht="12.75">
      <c r="G119" s="4"/>
      <c r="H119" s="4"/>
      <c r="I119" s="4"/>
    </row>
    <row r="120" spans="7:9" ht="12.75">
      <c r="G120" s="4"/>
      <c r="H120" s="4"/>
      <c r="I120" s="4"/>
    </row>
    <row r="121" spans="7:9" ht="12.75">
      <c r="G121" s="4"/>
      <c r="H121" s="4"/>
      <c r="I121" s="4"/>
    </row>
    <row r="122" spans="7:9" ht="12.75">
      <c r="G122" s="4"/>
      <c r="H122" s="4"/>
      <c r="I122" s="4"/>
    </row>
    <row r="123" spans="7:9" ht="12.75">
      <c r="G123" s="4"/>
      <c r="H123" s="4"/>
      <c r="I123" s="4"/>
    </row>
    <row r="124" spans="7:9" ht="12.75">
      <c r="G124" s="4"/>
      <c r="H124" s="4"/>
      <c r="I124" s="4"/>
    </row>
    <row r="125" spans="7:9" ht="12.75">
      <c r="G125" s="4"/>
      <c r="H125" s="4"/>
      <c r="I125" s="4"/>
    </row>
    <row r="126" spans="7:9" ht="12.75">
      <c r="G126" s="4"/>
      <c r="H126" s="4"/>
      <c r="I126" s="4"/>
    </row>
    <row r="127" spans="7:9" ht="12.75">
      <c r="G127" s="4"/>
      <c r="H127" s="4"/>
      <c r="I127" s="4"/>
    </row>
    <row r="128" spans="7:9" ht="12.75">
      <c r="G128" s="4"/>
      <c r="H128" s="4"/>
      <c r="I128" s="4"/>
    </row>
    <row r="129" spans="7:9" ht="12.75">
      <c r="G129" s="4"/>
      <c r="H129" s="4"/>
      <c r="I129" s="4"/>
    </row>
    <row r="130" spans="7:9" ht="12.75">
      <c r="G130" s="4"/>
      <c r="H130" s="4"/>
      <c r="I130" s="4"/>
    </row>
    <row r="131" spans="7:9" ht="12.75">
      <c r="G131" s="4"/>
      <c r="H131" s="4"/>
      <c r="I131" s="4"/>
    </row>
    <row r="132" spans="7:9" ht="12.75">
      <c r="G132" s="4"/>
      <c r="H132" s="4"/>
      <c r="I132" s="4"/>
    </row>
    <row r="133" spans="7:9" ht="12.75">
      <c r="G133" s="4"/>
      <c r="H133" s="4"/>
      <c r="I133" s="4"/>
    </row>
    <row r="134" spans="7:9" ht="12.75">
      <c r="G134" s="4"/>
      <c r="H134" s="4"/>
      <c r="I134" s="4"/>
    </row>
    <row r="135" spans="7:9" ht="12.75">
      <c r="G135" s="4"/>
      <c r="H135" s="4"/>
      <c r="I135" s="4"/>
    </row>
    <row r="136" spans="7:9" ht="12.75">
      <c r="G136" s="4"/>
      <c r="H136" s="4"/>
      <c r="I136" s="4"/>
    </row>
    <row r="137" spans="7:9" ht="12.75">
      <c r="G137" s="4"/>
      <c r="H137" s="4"/>
      <c r="I137" s="4"/>
    </row>
    <row r="138" spans="7:9" ht="12.75">
      <c r="G138" s="4"/>
      <c r="H138" s="4"/>
      <c r="I138" s="4"/>
    </row>
    <row r="139" spans="7:9" ht="12.75">
      <c r="G139" s="4"/>
      <c r="H139" s="4"/>
      <c r="I139" s="4"/>
    </row>
    <row r="140" spans="7:9" ht="12.75">
      <c r="G140" s="4"/>
      <c r="H140" s="4"/>
      <c r="I140" s="4"/>
    </row>
    <row r="141" spans="7:9" ht="12.75">
      <c r="G141" s="4"/>
      <c r="H141" s="4"/>
      <c r="I141" s="4"/>
    </row>
    <row r="142" spans="7:9" ht="12.75">
      <c r="G142" s="4"/>
      <c r="H142" s="4"/>
      <c r="I142" s="4"/>
    </row>
    <row r="143" spans="7:9" ht="12.75">
      <c r="G143" s="4"/>
      <c r="H143" s="4"/>
      <c r="I143" s="4"/>
    </row>
    <row r="144" spans="7:9" ht="12.75">
      <c r="G144" s="4"/>
      <c r="H144" s="4"/>
      <c r="I144" s="4"/>
    </row>
    <row r="145" spans="7:9" ht="12.75">
      <c r="G145" s="4"/>
      <c r="H145" s="4"/>
      <c r="I145" s="4"/>
    </row>
    <row r="146" spans="7:9" ht="12.75">
      <c r="G146" s="4"/>
      <c r="H146" s="4"/>
      <c r="I146" s="4"/>
    </row>
    <row r="147" spans="7:9" ht="12.75">
      <c r="G147" s="4"/>
      <c r="H147" s="4"/>
      <c r="I147" s="4"/>
    </row>
    <row r="148" spans="7:9" ht="12.75">
      <c r="G148" s="4"/>
      <c r="H148" s="4"/>
      <c r="I148" s="4"/>
    </row>
    <row r="149" spans="7:9" ht="12.75">
      <c r="G149" s="4"/>
      <c r="H149" s="4"/>
      <c r="I149" s="4"/>
    </row>
    <row r="150" spans="7:9" ht="12.75">
      <c r="G150" s="4"/>
      <c r="H150" s="4"/>
      <c r="I150" s="4"/>
    </row>
    <row r="151" spans="7:9" ht="12.75">
      <c r="G151" s="4"/>
      <c r="H151" s="4"/>
      <c r="I151" s="4"/>
    </row>
    <row r="152" spans="7:9" ht="12.75">
      <c r="G152" s="4"/>
      <c r="H152" s="4"/>
      <c r="I152" s="4"/>
    </row>
    <row r="153" spans="7:9" ht="12.75">
      <c r="G153" s="4"/>
      <c r="H153" s="4"/>
      <c r="I153" s="4"/>
    </row>
    <row r="154" spans="7:9" ht="12.75">
      <c r="G154" s="4"/>
      <c r="H154" s="4"/>
      <c r="I154" s="4"/>
    </row>
    <row r="155" spans="7:9" ht="12.75">
      <c r="G155" s="4"/>
      <c r="H155" s="4"/>
      <c r="I155" s="4"/>
    </row>
    <row r="156" spans="7:9" ht="12.75">
      <c r="G156" s="4"/>
      <c r="H156" s="4"/>
      <c r="I156" s="4"/>
    </row>
    <row r="157" spans="7:9" ht="12.75">
      <c r="G157" s="4"/>
      <c r="H157" s="4"/>
      <c r="I157" s="4"/>
    </row>
    <row r="158" spans="7:9" ht="12.75">
      <c r="G158" s="4"/>
      <c r="H158" s="4"/>
      <c r="I158" s="4"/>
    </row>
    <row r="159" spans="7:9" ht="12.75">
      <c r="G159" s="4"/>
      <c r="H159" s="4"/>
      <c r="I159" s="4"/>
    </row>
    <row r="160" spans="7:9" ht="12.75">
      <c r="G160" s="4"/>
      <c r="H160" s="4"/>
      <c r="I160" s="4"/>
    </row>
    <row r="161" spans="7:9" ht="12.75">
      <c r="G161" s="4"/>
      <c r="H161" s="4"/>
      <c r="I161" s="4"/>
    </row>
    <row r="162" spans="7:9" ht="12.75">
      <c r="G162" s="4"/>
      <c r="H162" s="4"/>
      <c r="I162" s="4"/>
    </row>
    <row r="163" spans="7:9" ht="12.75">
      <c r="G163" s="4"/>
      <c r="H163" s="4"/>
      <c r="I163" s="4"/>
    </row>
    <row r="164" spans="7:9" ht="12.75">
      <c r="G164" s="4"/>
      <c r="H164" s="4"/>
      <c r="I164" s="4"/>
    </row>
    <row r="165" spans="7:9" ht="12.75">
      <c r="G165" s="4"/>
      <c r="H165" s="4"/>
      <c r="I165" s="4"/>
    </row>
    <row r="166" spans="7:9" ht="12.75">
      <c r="G166" s="4"/>
      <c r="H166" s="4"/>
      <c r="I166" s="4"/>
    </row>
    <row r="167" spans="7:9" ht="12.75">
      <c r="G167" s="4"/>
      <c r="H167" s="4"/>
      <c r="I167" s="4"/>
    </row>
    <row r="168" spans="7:9" ht="12.75">
      <c r="G168" s="4"/>
      <c r="H168" s="4"/>
      <c r="I168" s="4"/>
    </row>
    <row r="169" spans="7:9" ht="12.75">
      <c r="G169" s="4"/>
      <c r="H169" s="4"/>
      <c r="I169" s="4"/>
    </row>
    <row r="170" spans="7:9" ht="12.75">
      <c r="G170" s="4"/>
      <c r="H170" s="4"/>
      <c r="I170" s="4"/>
    </row>
    <row r="171" spans="7:9" ht="12.75">
      <c r="G171" s="4"/>
      <c r="H171" s="4"/>
      <c r="I171" s="4"/>
    </row>
    <row r="172" spans="7:9" ht="12.75">
      <c r="G172" s="4"/>
      <c r="H172" s="4"/>
      <c r="I172" s="4"/>
    </row>
    <row r="173" spans="7:9" ht="12.75">
      <c r="G173" s="4"/>
      <c r="H173" s="4"/>
      <c r="I173" s="4"/>
    </row>
    <row r="174" spans="7:9" ht="12.75">
      <c r="G174" s="4"/>
      <c r="H174" s="4"/>
      <c r="I174" s="4"/>
    </row>
    <row r="175" spans="7:9" ht="12.75">
      <c r="G175" s="4"/>
      <c r="H175" s="4"/>
      <c r="I175" s="4"/>
    </row>
    <row r="176" spans="7:9" ht="12.75">
      <c r="G176" s="4"/>
      <c r="H176" s="4"/>
      <c r="I176" s="4"/>
    </row>
    <row r="177" spans="7:9" ht="12.75">
      <c r="G177" s="4"/>
      <c r="H177" s="4"/>
      <c r="I177" s="4"/>
    </row>
    <row r="178" spans="7:9" ht="12.75">
      <c r="G178" s="4"/>
      <c r="H178" s="4"/>
      <c r="I178" s="4"/>
    </row>
    <row r="179" spans="7:9" ht="12.75">
      <c r="G179" s="4"/>
      <c r="H179" s="4"/>
      <c r="I179" s="4"/>
    </row>
    <row r="180" spans="7:9" ht="12.75">
      <c r="G180" s="4"/>
      <c r="H180" s="4"/>
      <c r="I180" s="4"/>
    </row>
    <row r="181" spans="7:9" ht="12.75">
      <c r="G181" s="4"/>
      <c r="H181" s="4"/>
      <c r="I181" s="4"/>
    </row>
    <row r="182" spans="7:9" ht="12.75">
      <c r="G182" s="4"/>
      <c r="H182" s="4"/>
      <c r="I182" s="4"/>
    </row>
    <row r="183" spans="7:9" ht="12.75">
      <c r="G183" s="4"/>
      <c r="H183" s="4"/>
      <c r="I183" s="4"/>
    </row>
    <row r="184" spans="7:9" ht="12.75">
      <c r="G184" s="4"/>
      <c r="H184" s="4"/>
      <c r="I184" s="4"/>
    </row>
    <row r="185" spans="7:9" ht="12.75">
      <c r="G185" s="4"/>
      <c r="H185" s="4"/>
      <c r="I185" s="4"/>
    </row>
    <row r="186" spans="7:9" ht="12.75">
      <c r="G186" s="4"/>
      <c r="H186" s="4"/>
      <c r="I186" s="4"/>
    </row>
    <row r="187" spans="7:9" ht="12.75">
      <c r="G187" s="4"/>
      <c r="H187" s="4"/>
      <c r="I187" s="4"/>
    </row>
    <row r="188" spans="7:9" ht="12.75">
      <c r="G188" s="4"/>
      <c r="H188" s="4"/>
      <c r="I188" s="4"/>
    </row>
    <row r="189" spans="7:9" ht="12.75">
      <c r="G189" s="4"/>
      <c r="H189" s="4"/>
      <c r="I189" s="4"/>
    </row>
    <row r="190" spans="7:9" ht="12.75">
      <c r="G190" s="4"/>
      <c r="H190" s="4"/>
      <c r="I190" s="4"/>
    </row>
    <row r="191" spans="7:9" ht="12.75">
      <c r="G191" s="4"/>
      <c r="H191" s="4"/>
      <c r="I191" s="4"/>
    </row>
    <row r="192" spans="7:9" ht="12.75">
      <c r="G192" s="4"/>
      <c r="H192" s="4"/>
      <c r="I192" s="4"/>
    </row>
    <row r="193" spans="7:9" ht="12.75">
      <c r="G193" s="4"/>
      <c r="H193" s="4"/>
      <c r="I193" s="4"/>
    </row>
    <row r="194" spans="7:9" ht="12.75">
      <c r="G194" s="4"/>
      <c r="H194" s="4"/>
      <c r="I194" s="4"/>
    </row>
    <row r="195" spans="7:9" ht="12.75">
      <c r="G195" s="4"/>
      <c r="H195" s="4"/>
      <c r="I195" s="4"/>
    </row>
    <row r="196" spans="7:9" ht="12.75">
      <c r="G196" s="4"/>
      <c r="H196" s="4"/>
      <c r="I196" s="4"/>
    </row>
    <row r="197" spans="7:9" ht="12.75">
      <c r="G197" s="4"/>
      <c r="H197" s="4"/>
      <c r="I197" s="4"/>
    </row>
    <row r="198" spans="7:9" ht="12.75">
      <c r="G198" s="4"/>
      <c r="H198" s="4"/>
      <c r="I198" s="4"/>
    </row>
    <row r="199" spans="7:9" ht="12.75">
      <c r="G199" s="4"/>
      <c r="H199" s="4"/>
      <c r="I199" s="4"/>
    </row>
    <row r="200" spans="7:9" ht="12.75">
      <c r="G200" s="4"/>
      <c r="H200" s="4"/>
      <c r="I200" s="4"/>
    </row>
    <row r="201" spans="7:9" ht="12.75">
      <c r="G201" s="4"/>
      <c r="H201" s="4"/>
      <c r="I201" s="4"/>
    </row>
    <row r="202" spans="7:9" ht="12.75">
      <c r="G202" s="4"/>
      <c r="H202" s="4"/>
      <c r="I202" s="4"/>
    </row>
    <row r="203" spans="7:9" ht="12.75">
      <c r="G203" s="4"/>
      <c r="H203" s="4"/>
      <c r="I203" s="4"/>
    </row>
    <row r="204" spans="7:9" ht="12.75">
      <c r="G204" s="4"/>
      <c r="H204" s="4"/>
      <c r="I204" s="4"/>
    </row>
    <row r="205" spans="7:9" ht="12.75">
      <c r="G205" s="4"/>
      <c r="H205" s="4"/>
      <c r="I205" s="4"/>
    </row>
    <row r="206" spans="7:9" ht="12.75">
      <c r="G206" s="4"/>
      <c r="H206" s="4"/>
      <c r="I206" s="4"/>
    </row>
    <row r="207" spans="7:9" ht="12.75">
      <c r="G207" s="4"/>
      <c r="H207" s="4"/>
      <c r="I207" s="4"/>
    </row>
    <row r="208" spans="7:9" ht="12.75">
      <c r="G208" s="4"/>
      <c r="H208" s="4"/>
      <c r="I208" s="4"/>
    </row>
    <row r="209" spans="7:9" ht="12.75">
      <c r="G209" s="4"/>
      <c r="H209" s="4"/>
      <c r="I209" s="4"/>
    </row>
    <row r="210" spans="7:9" ht="12.75">
      <c r="G210" s="4"/>
      <c r="H210" s="4"/>
      <c r="I210" s="4"/>
    </row>
    <row r="211" spans="7:9" ht="12.75">
      <c r="G211" s="4"/>
      <c r="H211" s="4"/>
      <c r="I211" s="4"/>
    </row>
    <row r="212" spans="7:9" ht="12.75">
      <c r="G212" s="4"/>
      <c r="H212" s="4"/>
      <c r="I212" s="4"/>
    </row>
    <row r="213" spans="7:9" ht="12.75">
      <c r="G213" s="4"/>
      <c r="H213" s="4"/>
      <c r="I213" s="4"/>
    </row>
    <row r="214" spans="7:9" ht="12.75">
      <c r="G214" s="4"/>
      <c r="H214" s="4"/>
      <c r="I214" s="4"/>
    </row>
    <row r="215" spans="7:9" ht="12.75">
      <c r="G215" s="4"/>
      <c r="H215" s="4"/>
      <c r="I215" s="4"/>
    </row>
    <row r="216" spans="7:9" ht="12.75">
      <c r="G216" s="4"/>
      <c r="H216" s="4"/>
      <c r="I216" s="4"/>
    </row>
    <row r="217" spans="7:9" ht="12.75">
      <c r="G217" s="4"/>
      <c r="H217" s="4"/>
      <c r="I217" s="4"/>
    </row>
    <row r="218" spans="7:9" ht="12.75">
      <c r="G218" s="4"/>
      <c r="H218" s="4"/>
      <c r="I218" s="4"/>
    </row>
    <row r="219" spans="7:9" ht="12.75">
      <c r="G219" s="4"/>
      <c r="H219" s="4"/>
      <c r="I219" s="4"/>
    </row>
    <row r="220" spans="7:9" ht="12.75">
      <c r="G220" s="4"/>
      <c r="H220" s="4"/>
      <c r="I220" s="4"/>
    </row>
    <row r="221" spans="7:9" ht="12.75">
      <c r="G221" s="4"/>
      <c r="H221" s="4"/>
      <c r="I221" s="4"/>
    </row>
    <row r="222" spans="7:9" ht="12.75">
      <c r="G222" s="4"/>
      <c r="H222" s="4"/>
      <c r="I222" s="4"/>
    </row>
    <row r="223" spans="7:9" ht="12.75">
      <c r="G223" s="4"/>
      <c r="H223" s="4"/>
      <c r="I223" s="4"/>
    </row>
    <row r="224" spans="7:9" ht="12.75">
      <c r="G224" s="4"/>
      <c r="H224" s="4"/>
      <c r="I224" s="4"/>
    </row>
    <row r="225" spans="7:9" ht="12.75">
      <c r="G225" s="4"/>
      <c r="H225" s="4"/>
      <c r="I225" s="4"/>
    </row>
    <row r="226" spans="7:9" ht="12.75">
      <c r="G226" s="4"/>
      <c r="H226" s="4"/>
      <c r="I226" s="4"/>
    </row>
    <row r="227" spans="7:9" ht="12.75">
      <c r="G227" s="4"/>
      <c r="H227" s="4"/>
      <c r="I227" s="4"/>
    </row>
    <row r="228" spans="7:9" ht="12.75">
      <c r="G228" s="4"/>
      <c r="H228" s="4"/>
      <c r="I228" s="4"/>
    </row>
    <row r="229" spans="7:9" ht="12.75">
      <c r="G229" s="4"/>
      <c r="H229" s="4"/>
      <c r="I229" s="4"/>
    </row>
    <row r="230" spans="7:9" ht="12.75">
      <c r="G230" s="4"/>
      <c r="H230" s="4"/>
      <c r="I230" s="4"/>
    </row>
    <row r="231" spans="7:9" ht="12.75">
      <c r="G231" s="4"/>
      <c r="H231" s="4"/>
      <c r="I231" s="4"/>
    </row>
    <row r="232" spans="7:9" ht="12.75">
      <c r="G232" s="4"/>
      <c r="H232" s="4"/>
      <c r="I232" s="4"/>
    </row>
    <row r="233" spans="7:9" ht="12.75">
      <c r="G233" s="4"/>
      <c r="H233" s="4"/>
      <c r="I233" s="4"/>
    </row>
    <row r="234" spans="7:9" ht="12.75">
      <c r="G234" s="4"/>
      <c r="H234" s="4"/>
      <c r="I234" s="4"/>
    </row>
    <row r="235" spans="7:9" ht="12.75">
      <c r="G235" s="4"/>
      <c r="H235" s="4"/>
      <c r="I235" s="4"/>
    </row>
    <row r="236" spans="7:9" ht="12.75">
      <c r="G236" s="4"/>
      <c r="H236" s="4"/>
      <c r="I236" s="4"/>
    </row>
    <row r="237" spans="7:9" ht="12.75">
      <c r="G237" s="4"/>
      <c r="H237" s="4"/>
      <c r="I237" s="4"/>
    </row>
    <row r="238" spans="7:9" ht="12.75">
      <c r="G238" s="4"/>
      <c r="H238" s="4"/>
      <c r="I238" s="4"/>
    </row>
    <row r="239" spans="7:9" ht="12.75">
      <c r="G239" s="4"/>
      <c r="H239" s="4"/>
      <c r="I239" s="4"/>
    </row>
    <row r="240" spans="7:9" ht="12.75">
      <c r="G240" s="4"/>
      <c r="H240" s="4"/>
      <c r="I240" s="4"/>
    </row>
    <row r="241" spans="7:9" ht="12.75">
      <c r="G241" s="4"/>
      <c r="H241" s="4"/>
      <c r="I241" s="4"/>
    </row>
    <row r="242" spans="7:9" ht="12.75">
      <c r="G242" s="4"/>
      <c r="H242" s="4"/>
      <c r="I242" s="4"/>
    </row>
    <row r="243" spans="7:9" ht="12.75">
      <c r="G243" s="4"/>
      <c r="H243" s="4"/>
      <c r="I243" s="4"/>
    </row>
    <row r="244" spans="7:9" ht="12.75">
      <c r="G244" s="4"/>
      <c r="H244" s="4"/>
      <c r="I244" s="4"/>
    </row>
    <row r="245" spans="7:9" ht="12.75">
      <c r="G245" s="4"/>
      <c r="H245" s="4"/>
      <c r="I245" s="4"/>
    </row>
    <row r="246" spans="7:9" ht="12.75">
      <c r="G246" s="4"/>
      <c r="H246" s="4"/>
      <c r="I246" s="4"/>
    </row>
    <row r="247" spans="7:9" ht="12.75">
      <c r="G247" s="4"/>
      <c r="H247" s="4"/>
      <c r="I247" s="4"/>
    </row>
    <row r="248" spans="7:9" ht="12.75">
      <c r="G248" s="4"/>
      <c r="H248" s="4"/>
      <c r="I248" s="4"/>
    </row>
    <row r="249" spans="7:9" ht="12.75">
      <c r="G249" s="4"/>
      <c r="H249" s="4"/>
      <c r="I249" s="4"/>
    </row>
    <row r="250" spans="7:9" ht="12.75">
      <c r="G250" s="4"/>
      <c r="H250" s="4"/>
      <c r="I250" s="4"/>
    </row>
    <row r="251" spans="7:9" ht="12.75">
      <c r="G251" s="4"/>
      <c r="H251" s="4"/>
      <c r="I251" s="4"/>
    </row>
    <row r="252" spans="7:9" ht="12.75">
      <c r="G252" s="4"/>
      <c r="H252" s="4"/>
      <c r="I252" s="4"/>
    </row>
    <row r="253" spans="7:9" ht="12.75">
      <c r="G253" s="4"/>
      <c r="H253" s="4"/>
      <c r="I253" s="4"/>
    </row>
    <row r="254" spans="7:9" ht="12.75">
      <c r="G254" s="4"/>
      <c r="H254" s="4"/>
      <c r="I254" s="4"/>
    </row>
    <row r="255" spans="7:9" ht="12.75">
      <c r="G255" s="4"/>
      <c r="H255" s="4"/>
      <c r="I255" s="4"/>
    </row>
    <row r="256" spans="7:9" ht="12.75">
      <c r="G256" s="4"/>
      <c r="H256" s="4"/>
      <c r="I256" s="4"/>
    </row>
    <row r="257" spans="7:9" ht="12.75">
      <c r="G257" s="4"/>
      <c r="H257" s="4"/>
      <c r="I257" s="4"/>
    </row>
    <row r="258" spans="7:9" ht="12.75">
      <c r="G258" s="4"/>
      <c r="H258" s="4"/>
      <c r="I258" s="4"/>
    </row>
    <row r="259" spans="7:9" ht="12.75">
      <c r="G259" s="4"/>
      <c r="H259" s="4"/>
      <c r="I259" s="4"/>
    </row>
    <row r="260" spans="7:9" ht="12.75">
      <c r="G260" s="4"/>
      <c r="H260" s="4"/>
      <c r="I260" s="4"/>
    </row>
    <row r="261" spans="7:9" ht="12.75">
      <c r="G261" s="4"/>
      <c r="H261" s="4"/>
      <c r="I261" s="4"/>
    </row>
    <row r="262" spans="7:9" ht="12.75">
      <c r="G262" s="4"/>
      <c r="H262" s="4"/>
      <c r="I262" s="4"/>
    </row>
    <row r="263" spans="7:9" ht="12.75">
      <c r="G263" s="4"/>
      <c r="H263" s="4"/>
      <c r="I263" s="4"/>
    </row>
    <row r="264" spans="7:9" ht="12.75">
      <c r="G264" s="4"/>
      <c r="H264" s="4"/>
      <c r="I264" s="4"/>
    </row>
    <row r="265" spans="7:9" ht="12.75">
      <c r="G265" s="4"/>
      <c r="H265" s="4"/>
      <c r="I265" s="4"/>
    </row>
    <row r="266" spans="7:9" ht="12.75">
      <c r="G266" s="4"/>
      <c r="H266" s="4"/>
      <c r="I266" s="4"/>
    </row>
    <row r="267" spans="7:9" ht="12.75">
      <c r="G267" s="4"/>
      <c r="H267" s="4"/>
      <c r="I267" s="4"/>
    </row>
    <row r="268" spans="7:9" ht="12.75">
      <c r="G268" s="4"/>
      <c r="H268" s="4"/>
      <c r="I268" s="4"/>
    </row>
    <row r="269" spans="7:9" ht="12.75">
      <c r="G269" s="4"/>
      <c r="H269" s="4"/>
      <c r="I269" s="4"/>
    </row>
    <row r="270" spans="7:9" ht="12.75">
      <c r="G270" s="4"/>
      <c r="H270" s="4"/>
      <c r="I270" s="4"/>
    </row>
    <row r="271" spans="7:9" ht="12.75">
      <c r="G271" s="4"/>
      <c r="H271" s="4"/>
      <c r="I271" s="4"/>
    </row>
    <row r="272" spans="7:9" ht="12.75">
      <c r="G272" s="4"/>
      <c r="H272" s="4"/>
      <c r="I272" s="4"/>
    </row>
    <row r="273" spans="7:9" ht="12.75">
      <c r="G273" s="4"/>
      <c r="H273" s="4"/>
      <c r="I273" s="4"/>
    </row>
    <row r="274" spans="7:9" ht="12.75">
      <c r="G274" s="4"/>
      <c r="H274" s="4"/>
      <c r="I274" s="4"/>
    </row>
    <row r="275" spans="7:9" ht="12.75">
      <c r="G275" s="4"/>
      <c r="H275" s="4"/>
      <c r="I275" s="4"/>
    </row>
    <row r="276" spans="7:9" ht="12.75">
      <c r="G276" s="4"/>
      <c r="H276" s="4"/>
      <c r="I276" s="4"/>
    </row>
    <row r="277" spans="7:9" ht="12.75">
      <c r="G277" s="4"/>
      <c r="H277" s="4"/>
      <c r="I277" s="4"/>
    </row>
    <row r="278" spans="7:9" ht="12.75">
      <c r="G278" s="4"/>
      <c r="H278" s="4"/>
      <c r="I278" s="4"/>
    </row>
    <row r="279" spans="7:9" ht="12.75">
      <c r="G279" s="4"/>
      <c r="H279" s="4"/>
      <c r="I279" s="4"/>
    </row>
    <row r="280" spans="7:9" ht="12.75">
      <c r="G280" s="4"/>
      <c r="H280" s="4"/>
      <c r="I280" s="4"/>
    </row>
    <row r="281" spans="7:9" ht="12.75">
      <c r="G281" s="4"/>
      <c r="H281" s="4"/>
      <c r="I281" s="4"/>
    </row>
    <row r="282" spans="7:9" ht="12.75">
      <c r="G282" s="4"/>
      <c r="H282" s="4"/>
      <c r="I282" s="4"/>
    </row>
    <row r="283" spans="7:9" ht="12.75">
      <c r="G283" s="4"/>
      <c r="H283" s="4"/>
      <c r="I283" s="4"/>
    </row>
    <row r="284" spans="7:9" ht="12.75">
      <c r="G284" s="4"/>
      <c r="H284" s="4"/>
      <c r="I284" s="4"/>
    </row>
    <row r="285" spans="7:9" ht="12.75">
      <c r="G285" s="4"/>
      <c r="H285" s="4"/>
      <c r="I285" s="4"/>
    </row>
    <row r="286" spans="7:9" ht="12.75">
      <c r="G286" s="4"/>
      <c r="H286" s="4"/>
      <c r="I286" s="4"/>
    </row>
    <row r="287" spans="7:9" ht="12.75">
      <c r="G287" s="4"/>
      <c r="H287" s="4"/>
      <c r="I287" s="4"/>
    </row>
    <row r="288" spans="7:9" ht="12.75">
      <c r="G288" s="4"/>
      <c r="H288" s="4"/>
      <c r="I288" s="4"/>
    </row>
    <row r="289" spans="7:9" ht="12.75">
      <c r="G289" s="4"/>
      <c r="H289" s="4"/>
      <c r="I289" s="4"/>
    </row>
    <row r="290" spans="7:9" ht="12.75">
      <c r="G290" s="4"/>
      <c r="H290" s="4"/>
      <c r="I290" s="4"/>
    </row>
    <row r="291" spans="7:9" ht="12.75">
      <c r="G291" s="4"/>
      <c r="H291" s="4"/>
      <c r="I291" s="4"/>
    </row>
    <row r="292" spans="7:9" ht="12.75">
      <c r="G292" s="4"/>
      <c r="H292" s="4"/>
      <c r="I292" s="4"/>
    </row>
    <row r="293" spans="7:9" ht="12.75">
      <c r="G293" s="4"/>
      <c r="H293" s="4"/>
      <c r="I293" s="4"/>
    </row>
    <row r="294" spans="7:9" ht="12.75">
      <c r="G294" s="4"/>
      <c r="H294" s="4"/>
      <c r="I294" s="4"/>
    </row>
    <row r="295" spans="7:9" ht="12.75">
      <c r="G295" s="4"/>
      <c r="H295" s="4"/>
      <c r="I295" s="4"/>
    </row>
    <row r="296" spans="7:9" ht="12.75">
      <c r="G296" s="4"/>
      <c r="H296" s="4"/>
      <c r="I296" s="4"/>
    </row>
    <row r="297" spans="7:9" ht="12.75">
      <c r="G297" s="4"/>
      <c r="H297" s="4"/>
      <c r="I297" s="4"/>
    </row>
    <row r="298" spans="7:9" ht="12.75">
      <c r="G298" s="4"/>
      <c r="H298" s="4"/>
      <c r="I298" s="4"/>
    </row>
    <row r="299" spans="7:9" ht="12.75">
      <c r="G299" s="4"/>
      <c r="H299" s="4"/>
      <c r="I299" s="4"/>
    </row>
    <row r="300" spans="7:9" ht="12.75">
      <c r="G300" s="4"/>
      <c r="H300" s="4"/>
      <c r="I300" s="4"/>
    </row>
    <row r="301" spans="7:9" ht="12.75">
      <c r="G301" s="4"/>
      <c r="H301" s="4"/>
      <c r="I301" s="4"/>
    </row>
    <row r="302" spans="7:9" ht="12.75">
      <c r="G302" s="4"/>
      <c r="H302" s="4"/>
      <c r="I302" s="4"/>
    </row>
    <row r="303" spans="7:9" ht="12.75">
      <c r="G303" s="4"/>
      <c r="H303" s="4"/>
      <c r="I303" s="4"/>
    </row>
    <row r="304" spans="7:9" ht="12.75">
      <c r="G304" s="4"/>
      <c r="H304" s="4"/>
      <c r="I304" s="4"/>
    </row>
    <row r="305" spans="7:9" ht="12.75">
      <c r="G305" s="4"/>
      <c r="H305" s="4"/>
      <c r="I305" s="4"/>
    </row>
    <row r="306" spans="7:9" ht="12.75">
      <c r="G306" s="4"/>
      <c r="H306" s="4"/>
      <c r="I306" s="4"/>
    </row>
    <row r="307" spans="7:9" ht="12.75">
      <c r="G307" s="4"/>
      <c r="H307" s="4"/>
      <c r="I307" s="4"/>
    </row>
    <row r="308" spans="7:9" ht="12.75">
      <c r="G308" s="4"/>
      <c r="H308" s="4"/>
      <c r="I308" s="4"/>
    </row>
    <row r="309" spans="7:9" ht="12.75">
      <c r="G309" s="4"/>
      <c r="H309" s="4"/>
      <c r="I309" s="4"/>
    </row>
    <row r="310" spans="7:9" ht="12.75">
      <c r="G310" s="4"/>
      <c r="H310" s="4"/>
      <c r="I310" s="4"/>
    </row>
    <row r="311" spans="7:9" ht="12.75">
      <c r="G311" s="4"/>
      <c r="H311" s="4"/>
      <c r="I311" s="4"/>
    </row>
    <row r="312" spans="7:9" ht="12.75">
      <c r="G312" s="4"/>
      <c r="H312" s="4"/>
      <c r="I312" s="4"/>
    </row>
    <row r="313" spans="7:9" ht="12.75">
      <c r="G313" s="4"/>
      <c r="H313" s="4"/>
      <c r="I313" s="4"/>
    </row>
    <row r="314" spans="7:9" ht="12.75">
      <c r="G314" s="4"/>
      <c r="H314" s="4"/>
      <c r="I314" s="4"/>
    </row>
    <row r="315" spans="7:9" ht="12.75">
      <c r="G315" s="4"/>
      <c r="H315" s="4"/>
      <c r="I315" s="4"/>
    </row>
    <row r="316" spans="7:9" ht="12.75">
      <c r="G316" s="4"/>
      <c r="H316" s="4"/>
      <c r="I316" s="4"/>
    </row>
    <row r="317" spans="7:9" ht="12.75">
      <c r="G317" s="4"/>
      <c r="H317" s="4"/>
      <c r="I317" s="4"/>
    </row>
    <row r="318" spans="7:9" ht="12.75">
      <c r="G318" s="4"/>
      <c r="H318" s="4"/>
      <c r="I318" s="4"/>
    </row>
    <row r="319" spans="7:9" ht="12.75">
      <c r="G319" s="4"/>
      <c r="H319" s="4"/>
      <c r="I319" s="4"/>
    </row>
    <row r="320" spans="7:9" ht="12.75">
      <c r="G320" s="4"/>
      <c r="H320" s="4"/>
      <c r="I320" s="4"/>
    </row>
    <row r="321" spans="7:9" ht="12.75">
      <c r="G321" s="4"/>
      <c r="H321" s="4"/>
      <c r="I321" s="4"/>
    </row>
    <row r="322" spans="7:9" ht="12.75">
      <c r="G322" s="4"/>
      <c r="H322" s="4"/>
      <c r="I322" s="4"/>
    </row>
    <row r="323" spans="7:9" ht="12.75">
      <c r="G323" s="4"/>
      <c r="H323" s="4"/>
      <c r="I323" s="4"/>
    </row>
    <row r="324" spans="7:9" ht="12.75">
      <c r="G324" s="4"/>
      <c r="H324" s="4"/>
      <c r="I324" s="4"/>
    </row>
    <row r="325" spans="7:9" ht="12.75">
      <c r="G325" s="4"/>
      <c r="H325" s="4"/>
      <c r="I325" s="4"/>
    </row>
    <row r="326" spans="7:9" ht="12.75">
      <c r="G326" s="4"/>
      <c r="H326" s="4"/>
      <c r="I326" s="4"/>
    </row>
    <row r="327" spans="7:9" ht="12.75">
      <c r="G327" s="4"/>
      <c r="H327" s="4"/>
      <c r="I327" s="4"/>
    </row>
    <row r="328" spans="7:9" ht="12.75">
      <c r="G328" s="4"/>
      <c r="H328" s="4"/>
      <c r="I328" s="4"/>
    </row>
    <row r="329" spans="7:9" ht="12.75">
      <c r="G329" s="4"/>
      <c r="H329" s="4"/>
      <c r="I329" s="4"/>
    </row>
    <row r="330" spans="7:9" ht="12.75">
      <c r="G330" s="4"/>
      <c r="H330" s="4"/>
      <c r="I330" s="4"/>
    </row>
    <row r="331" spans="7:9" ht="12.75">
      <c r="G331" s="4"/>
      <c r="H331" s="4"/>
      <c r="I331" s="4"/>
    </row>
    <row r="332" spans="7:9" ht="12.75">
      <c r="G332" s="4"/>
      <c r="H332" s="4"/>
      <c r="I332" s="4"/>
    </row>
    <row r="333" spans="7:9" ht="12.75">
      <c r="G333" s="4"/>
      <c r="H333" s="4"/>
      <c r="I333" s="4"/>
    </row>
    <row r="334" spans="7:9" ht="12.75">
      <c r="G334" s="4"/>
      <c r="H334" s="4"/>
      <c r="I334" s="4"/>
    </row>
    <row r="335" spans="7:9" ht="12.75">
      <c r="G335" s="4"/>
      <c r="H335" s="4"/>
      <c r="I335" s="4"/>
    </row>
    <row r="336" spans="7:9" ht="12.75">
      <c r="G336" s="4"/>
      <c r="H336" s="4"/>
      <c r="I336" s="4"/>
    </row>
    <row r="337" spans="7:9" ht="12.75">
      <c r="G337" s="4"/>
      <c r="H337" s="4"/>
      <c r="I337" s="4"/>
    </row>
    <row r="338" spans="7:9" ht="12.75">
      <c r="G338" s="4"/>
      <c r="H338" s="4"/>
      <c r="I338" s="4"/>
    </row>
    <row r="339" spans="7:9" ht="12.75">
      <c r="G339" s="4"/>
      <c r="H339" s="4"/>
      <c r="I339" s="4"/>
    </row>
    <row r="340" spans="7:9" ht="12.75">
      <c r="G340" s="4"/>
      <c r="H340" s="4"/>
      <c r="I340" s="4"/>
    </row>
    <row r="341" spans="7:9" ht="12.75">
      <c r="G341" s="4"/>
      <c r="H341" s="4"/>
      <c r="I341" s="4"/>
    </row>
    <row r="342" spans="7:9" ht="12.75">
      <c r="G342" s="4"/>
      <c r="H342" s="4"/>
      <c r="I342" s="4"/>
    </row>
    <row r="343" spans="7:9" ht="12.75">
      <c r="G343" s="4"/>
      <c r="H343" s="4"/>
      <c r="I343" s="4"/>
    </row>
    <row r="344" spans="7:9" ht="12.75">
      <c r="G344" s="4"/>
      <c r="H344" s="4"/>
      <c r="I344" s="4"/>
    </row>
    <row r="345" spans="7:9" ht="12.75">
      <c r="G345" s="4"/>
      <c r="H345" s="4"/>
      <c r="I345" s="4"/>
    </row>
    <row r="346" spans="7:9" ht="12.75">
      <c r="G346" s="4"/>
      <c r="H346" s="4"/>
      <c r="I346" s="4"/>
    </row>
    <row r="347" spans="7:9" ht="12.75">
      <c r="G347" s="4"/>
      <c r="H347" s="4"/>
      <c r="I347" s="4"/>
    </row>
    <row r="348" spans="7:9" ht="12.75">
      <c r="G348" s="4"/>
      <c r="H348" s="4"/>
      <c r="I348" s="4"/>
    </row>
    <row r="349" spans="7:9" ht="12.75">
      <c r="G349" s="4"/>
      <c r="H349" s="4"/>
      <c r="I349" s="4"/>
    </row>
    <row r="350" spans="7:9" ht="12.75">
      <c r="G350" s="4"/>
      <c r="H350" s="4"/>
      <c r="I350" s="4"/>
    </row>
    <row r="351" spans="7:9" ht="12.75">
      <c r="G351" s="4"/>
      <c r="H351" s="4"/>
      <c r="I351" s="4"/>
    </row>
    <row r="352" spans="7:9" ht="12.75">
      <c r="G352" s="4"/>
      <c r="H352" s="4"/>
      <c r="I352" s="4"/>
    </row>
    <row r="353" spans="7:9" ht="12.75">
      <c r="G353" s="4"/>
      <c r="H353" s="4"/>
      <c r="I353" s="4"/>
    </row>
    <row r="354" spans="7:9" ht="12.75">
      <c r="G354" s="4"/>
      <c r="H354" s="4"/>
      <c r="I354" s="4"/>
    </row>
    <row r="355" spans="7:9" ht="12.75">
      <c r="G355" s="4"/>
      <c r="H355" s="4"/>
      <c r="I355" s="4"/>
    </row>
    <row r="356" spans="7:9" ht="12.75">
      <c r="G356" s="4"/>
      <c r="H356" s="4"/>
      <c r="I356" s="4"/>
    </row>
    <row r="357" spans="7:9" ht="12.75">
      <c r="G357" s="4"/>
      <c r="H357" s="4"/>
      <c r="I357" s="4"/>
    </row>
    <row r="358" spans="7:9" ht="12.75">
      <c r="G358" s="4"/>
      <c r="H358" s="4"/>
      <c r="I358" s="4"/>
    </row>
    <row r="359" spans="7:9" ht="12.75">
      <c r="G359" s="4"/>
      <c r="H359" s="4"/>
      <c r="I359" s="4"/>
    </row>
    <row r="360" spans="7:9" ht="12.75">
      <c r="G360" s="4"/>
      <c r="H360" s="4"/>
      <c r="I360" s="4"/>
    </row>
    <row r="361" spans="7:9" ht="12.75">
      <c r="G361" s="4"/>
      <c r="H361" s="4"/>
      <c r="I361" s="4"/>
    </row>
    <row r="362" spans="7:9" ht="12.75">
      <c r="G362" s="4"/>
      <c r="H362" s="4"/>
      <c r="I362" s="4"/>
    </row>
    <row r="363" spans="7:9" ht="12.75">
      <c r="G363" s="4"/>
      <c r="H363" s="4"/>
      <c r="I363" s="4"/>
    </row>
    <row r="364" spans="7:9" ht="12.75">
      <c r="G364" s="4"/>
      <c r="H364" s="4"/>
      <c r="I364" s="4"/>
    </row>
    <row r="365" spans="7:9" ht="12.75">
      <c r="G365" s="4"/>
      <c r="H365" s="4"/>
      <c r="I365" s="4"/>
    </row>
    <row r="366" spans="7:9" ht="12.75">
      <c r="G366" s="4"/>
      <c r="H366" s="4"/>
      <c r="I366" s="4"/>
    </row>
    <row r="367" spans="7:9" ht="12.75">
      <c r="G367" s="4"/>
      <c r="H367" s="4"/>
      <c r="I367" s="4"/>
    </row>
    <row r="368" spans="7:9" ht="12.75">
      <c r="G368" s="4"/>
      <c r="H368" s="4"/>
      <c r="I368" s="4"/>
    </row>
    <row r="369" spans="7:9" ht="12.75">
      <c r="G369" s="4"/>
      <c r="H369" s="4"/>
      <c r="I369" s="4"/>
    </row>
    <row r="370" spans="7:9" ht="12.75">
      <c r="G370" s="4"/>
      <c r="H370" s="4"/>
      <c r="I370" s="4"/>
    </row>
    <row r="371" spans="7:9" ht="12.75">
      <c r="G371" s="4"/>
      <c r="H371" s="4"/>
      <c r="I371" s="4"/>
    </row>
    <row r="372" spans="7:9" ht="12.75">
      <c r="G372" s="4"/>
      <c r="H372" s="4"/>
      <c r="I372" s="4"/>
    </row>
    <row r="373" spans="7:9" ht="12.75">
      <c r="G373" s="4"/>
      <c r="H373" s="4"/>
      <c r="I373" s="4"/>
    </row>
    <row r="374" spans="7:9" ht="12.75">
      <c r="G374" s="4"/>
      <c r="H374" s="4"/>
      <c r="I374" s="4"/>
    </row>
    <row r="375" spans="7:9" ht="12.75">
      <c r="G375" s="4"/>
      <c r="H375" s="4"/>
      <c r="I375" s="4"/>
    </row>
    <row r="376" spans="7:9" ht="12.75">
      <c r="G376" s="4"/>
      <c r="H376" s="4"/>
      <c r="I376" s="4"/>
    </row>
    <row r="377" spans="7:9" ht="12.75">
      <c r="G377" s="4"/>
      <c r="H377" s="4"/>
      <c r="I377" s="4"/>
    </row>
    <row r="378" spans="7:9" ht="12.75">
      <c r="G378" s="4"/>
      <c r="H378" s="4"/>
      <c r="I378" s="4"/>
    </row>
    <row r="379" spans="7:9" ht="12.75">
      <c r="G379" s="4"/>
      <c r="H379" s="4"/>
      <c r="I379" s="4"/>
    </row>
    <row r="380" spans="7:9" ht="12.75">
      <c r="G380" s="4"/>
      <c r="H380" s="4"/>
      <c r="I380" s="4"/>
    </row>
    <row r="381" spans="7:9" ht="12.75">
      <c r="G381" s="4"/>
      <c r="H381" s="4"/>
      <c r="I381" s="4"/>
    </row>
    <row r="382" spans="7:9" ht="12.75">
      <c r="G382" s="4"/>
      <c r="H382" s="4"/>
      <c r="I382" s="4"/>
    </row>
    <row r="383" spans="7:9" ht="12.75">
      <c r="G383" s="4"/>
      <c r="H383" s="4"/>
      <c r="I383" s="4"/>
    </row>
    <row r="384" spans="7:9" ht="12.75">
      <c r="G384" s="4"/>
      <c r="H384" s="4"/>
      <c r="I384" s="4"/>
    </row>
    <row r="385" spans="7:9" ht="12.75">
      <c r="G385" s="4"/>
      <c r="H385" s="4"/>
      <c r="I385" s="4"/>
    </row>
    <row r="386" spans="7:9" ht="12.75">
      <c r="G386" s="4"/>
      <c r="H386" s="4"/>
      <c r="I386" s="4"/>
    </row>
    <row r="387" spans="7:9" ht="12.75">
      <c r="G387" s="4"/>
      <c r="H387" s="4"/>
      <c r="I387" s="4"/>
    </row>
    <row r="388" spans="7:9" ht="12.75">
      <c r="G388" s="4"/>
      <c r="H388" s="4"/>
      <c r="I388" s="4"/>
    </row>
    <row r="389" spans="7:9" ht="12.75">
      <c r="G389" s="4"/>
      <c r="H389" s="4"/>
      <c r="I389" s="4"/>
    </row>
    <row r="390" spans="7:9" ht="12.75">
      <c r="G390" s="4"/>
      <c r="H390" s="4"/>
      <c r="I390" s="4"/>
    </row>
    <row r="391" spans="7:9" ht="12.75">
      <c r="G391" s="4"/>
      <c r="H391" s="4"/>
      <c r="I391" s="4"/>
    </row>
    <row r="392" spans="7:9" ht="12.75">
      <c r="G392" s="4"/>
      <c r="H392" s="4"/>
      <c r="I392" s="4"/>
    </row>
    <row r="393" spans="7:9" ht="12.75">
      <c r="G393" s="4"/>
      <c r="H393" s="4"/>
      <c r="I393" s="4"/>
    </row>
    <row r="394" spans="7:9" ht="12.75">
      <c r="G394" s="4"/>
      <c r="H394" s="4"/>
      <c r="I394" s="4"/>
    </row>
    <row r="395" spans="7:9" ht="12.75">
      <c r="G395" s="4"/>
      <c r="H395" s="4"/>
      <c r="I395" s="4"/>
    </row>
    <row r="396" spans="7:9" ht="12.75">
      <c r="G396" s="4"/>
      <c r="H396" s="4"/>
      <c r="I396" s="4"/>
    </row>
    <row r="397" spans="7:9" ht="12.75">
      <c r="G397" s="4"/>
      <c r="H397" s="4"/>
      <c r="I397" s="4"/>
    </row>
    <row r="398" spans="7:9" ht="12.75">
      <c r="G398" s="4"/>
      <c r="H398" s="4"/>
      <c r="I398" s="4"/>
    </row>
    <row r="399" spans="7:9" ht="12.75">
      <c r="G399" s="4"/>
      <c r="H399" s="4"/>
      <c r="I399" s="4"/>
    </row>
    <row r="400" spans="7:9" ht="12.75">
      <c r="G400" s="4"/>
      <c r="H400" s="4"/>
      <c r="I400" s="4"/>
    </row>
    <row r="401" spans="7:9" ht="12.75">
      <c r="G401" s="4"/>
      <c r="H401" s="4"/>
      <c r="I401" s="4"/>
    </row>
    <row r="402" spans="7:9" ht="12.75">
      <c r="G402" s="4"/>
      <c r="H402" s="4"/>
      <c r="I402" s="4"/>
    </row>
    <row r="403" spans="7:9" ht="12.75">
      <c r="G403" s="4"/>
      <c r="H403" s="4"/>
      <c r="I403" s="4"/>
    </row>
    <row r="404" spans="7:9" ht="12.75">
      <c r="G404" s="4"/>
      <c r="H404" s="4"/>
      <c r="I404" s="4"/>
    </row>
    <row r="405" spans="7:9" ht="12.75">
      <c r="G405" s="4"/>
      <c r="H405" s="4"/>
      <c r="I405" s="4"/>
    </row>
    <row r="406" spans="7:9" ht="12.75">
      <c r="G406" s="4"/>
      <c r="H406" s="4"/>
      <c r="I406" s="4"/>
    </row>
    <row r="407" spans="7:9" ht="12.75">
      <c r="G407" s="4"/>
      <c r="H407" s="4"/>
      <c r="I407" s="4"/>
    </row>
    <row r="408" spans="7:9" ht="12.75">
      <c r="G408" s="4"/>
      <c r="H408" s="4"/>
      <c r="I408" s="4"/>
    </row>
    <row r="409" spans="7:9" ht="12.75">
      <c r="G409" s="4"/>
      <c r="H409" s="4"/>
      <c r="I409" s="4"/>
    </row>
    <row r="410" spans="7:9" ht="12.75">
      <c r="G410" s="4"/>
      <c r="H410" s="4"/>
      <c r="I410" s="4"/>
    </row>
    <row r="411" spans="7:9" ht="12.75">
      <c r="G411" s="4"/>
      <c r="H411" s="4"/>
      <c r="I411" s="4"/>
    </row>
    <row r="412" spans="7:9" ht="12.75">
      <c r="G412" s="4"/>
      <c r="H412" s="4"/>
      <c r="I412" s="4"/>
    </row>
    <row r="413" spans="7:9" ht="12.75">
      <c r="G413" s="4"/>
      <c r="H413" s="4"/>
      <c r="I413" s="4"/>
    </row>
    <row r="414" spans="7:9" ht="12.75">
      <c r="G414" s="4"/>
      <c r="H414" s="4"/>
      <c r="I414" s="4"/>
    </row>
    <row r="415" spans="7:9" ht="12.75">
      <c r="G415" s="4"/>
      <c r="H415" s="4"/>
      <c r="I415" s="4"/>
    </row>
    <row r="416" spans="7:9" ht="12.75">
      <c r="G416" s="4"/>
      <c r="H416" s="4"/>
      <c r="I416" s="4"/>
    </row>
  </sheetData>
  <printOptions/>
  <pageMargins left="0.75" right="0.31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75"/>
  <sheetViews>
    <sheetView workbookViewId="0" topLeftCell="A46">
      <selection activeCell="R32" sqref="R32"/>
    </sheetView>
  </sheetViews>
  <sheetFormatPr defaultColWidth="9.140625" defaultRowHeight="12.75"/>
  <cols>
    <col min="1" max="1" width="46.421875" style="0" customWidth="1"/>
    <col min="2" max="2" width="12.28125" style="0" customWidth="1"/>
    <col min="3" max="3" width="14.140625" style="0" bestFit="1" customWidth="1"/>
    <col min="5" max="5" width="14.140625" style="0" bestFit="1" customWidth="1"/>
  </cols>
  <sheetData>
    <row r="1" ht="12.75">
      <c r="A1" s="30" t="str">
        <f>'BS'!A1</f>
        <v>The Media Shoppe Berhad (383028-D)</v>
      </c>
    </row>
    <row r="2" spans="1:2" ht="12.75">
      <c r="A2" s="1" t="s">
        <v>34</v>
      </c>
      <c r="B2" s="1"/>
    </row>
    <row r="3" spans="1:2" ht="12.75">
      <c r="A3" s="1" t="s">
        <v>116</v>
      </c>
      <c r="B3" s="1"/>
    </row>
    <row r="5" spans="3:5" ht="12.75">
      <c r="C5" s="46" t="str">
        <f>'BS'!G6</f>
        <v> 30 Jun 2007</v>
      </c>
      <c r="E5" s="46" t="str">
        <f>'BS'!I6</f>
        <v>31 Dec 2006</v>
      </c>
    </row>
    <row r="6" spans="3:5" ht="12.75">
      <c r="C6" s="3" t="s">
        <v>2</v>
      </c>
      <c r="E6" s="3" t="s">
        <v>2</v>
      </c>
    </row>
    <row r="8" spans="1:5" ht="12.75">
      <c r="A8" s="1" t="s">
        <v>88</v>
      </c>
      <c r="C8" s="4">
        <v>-1661</v>
      </c>
      <c r="E8" s="4">
        <v>56</v>
      </c>
    </row>
    <row r="9" spans="1:5" ht="12.75">
      <c r="A9" t="s">
        <v>66</v>
      </c>
      <c r="C9" s="4"/>
      <c r="E9" s="4"/>
    </row>
    <row r="10" spans="1:5" ht="12.75">
      <c r="A10" t="s">
        <v>89</v>
      </c>
      <c r="C10" s="4">
        <v>116</v>
      </c>
      <c r="E10" s="4">
        <v>191</v>
      </c>
    </row>
    <row r="11" spans="1:5" ht="12.75">
      <c r="A11" t="s">
        <v>90</v>
      </c>
      <c r="C11" s="4">
        <v>473</v>
      </c>
      <c r="E11" s="4">
        <v>950</v>
      </c>
    </row>
    <row r="12" spans="1:5" ht="12.75" hidden="1">
      <c r="A12" t="s">
        <v>91</v>
      </c>
      <c r="C12" s="4">
        <v>0</v>
      </c>
      <c r="E12" s="4">
        <v>0</v>
      </c>
    </row>
    <row r="13" spans="1:5" ht="12.75">
      <c r="A13" t="s">
        <v>92</v>
      </c>
      <c r="C13" s="36">
        <v>193</v>
      </c>
      <c r="E13" s="4">
        <v>382</v>
      </c>
    </row>
    <row r="14" spans="1:5" ht="12.75">
      <c r="A14" t="s">
        <v>35</v>
      </c>
      <c r="C14" s="4">
        <v>35</v>
      </c>
      <c r="E14" s="4">
        <v>15</v>
      </c>
    </row>
    <row r="15" spans="1:5" ht="12.75">
      <c r="A15" t="s">
        <v>93</v>
      </c>
      <c r="C15" s="4">
        <v>0</v>
      </c>
      <c r="E15" s="4">
        <v>2</v>
      </c>
    </row>
    <row r="16" spans="1:5" ht="12.75">
      <c r="A16" t="s">
        <v>104</v>
      </c>
      <c r="C16" s="4">
        <v>0</v>
      </c>
      <c r="E16" s="4">
        <v>1</v>
      </c>
    </row>
    <row r="17" spans="1:5" ht="12.75">
      <c r="A17" t="s">
        <v>94</v>
      </c>
      <c r="C17" s="4">
        <v>-101</v>
      </c>
      <c r="E17" s="4">
        <v>-247</v>
      </c>
    </row>
    <row r="18" spans="3:5" ht="12.75">
      <c r="C18" s="5"/>
      <c r="E18" s="5"/>
    </row>
    <row r="19" spans="1:5" ht="12.75">
      <c r="A19" s="1" t="s">
        <v>18</v>
      </c>
      <c r="C19" s="8">
        <f>SUM(C8:C18)</f>
        <v>-945</v>
      </c>
      <c r="E19" s="8">
        <f>SUM(E8:E18)</f>
        <v>1350</v>
      </c>
    </row>
    <row r="20" spans="3:5" ht="12.75">
      <c r="C20" s="4"/>
      <c r="E20" s="4"/>
    </row>
    <row r="21" spans="1:5" ht="12.75">
      <c r="A21" t="s">
        <v>11</v>
      </c>
      <c r="C21" s="4"/>
      <c r="E21" s="4"/>
    </row>
    <row r="22" spans="1:5" ht="12.75">
      <c r="A22" s="27" t="s">
        <v>58</v>
      </c>
      <c r="C22" s="4">
        <v>-2098</v>
      </c>
      <c r="E22" s="4">
        <v>-928</v>
      </c>
    </row>
    <row r="23" spans="1:5" ht="12.75">
      <c r="A23" s="27" t="s">
        <v>59</v>
      </c>
      <c r="C23" s="4">
        <v>417</v>
      </c>
      <c r="E23" s="4">
        <v>-206</v>
      </c>
    </row>
    <row r="24" spans="1:5" ht="12.75">
      <c r="A24" s="27"/>
      <c r="C24" s="4"/>
      <c r="E24" s="4"/>
    </row>
    <row r="25" spans="1:5" ht="12.75">
      <c r="A25" s="27" t="s">
        <v>70</v>
      </c>
      <c r="C25" s="6">
        <f>SUM(C19:C24)</f>
        <v>-2626</v>
      </c>
      <c r="E25" s="6">
        <f>SUM(E19:E24)</f>
        <v>216</v>
      </c>
    </row>
    <row r="26" spans="1:5" ht="12.75">
      <c r="A26" s="27"/>
      <c r="C26" s="4"/>
      <c r="E26" s="4"/>
    </row>
    <row r="27" spans="1:5" ht="12.75">
      <c r="A27" s="27" t="s">
        <v>81</v>
      </c>
      <c r="C27" s="4">
        <f>-C14</f>
        <v>-35</v>
      </c>
      <c r="E27" s="4">
        <v>-15</v>
      </c>
    </row>
    <row r="28" spans="1:5" ht="12.75">
      <c r="A28" s="27" t="s">
        <v>95</v>
      </c>
      <c r="C28" s="4">
        <f>1-3</f>
        <v>-2</v>
      </c>
      <c r="E28" s="4">
        <v>-24</v>
      </c>
    </row>
    <row r="29" spans="3:5" ht="12.75">
      <c r="C29" s="5"/>
      <c r="E29" s="5"/>
    </row>
    <row r="30" spans="1:5" ht="13.5" thickBot="1">
      <c r="A30" s="1" t="s">
        <v>62</v>
      </c>
      <c r="C30" s="7">
        <f>SUM(C25:C29)</f>
        <v>-2663</v>
      </c>
      <c r="E30" s="7">
        <f>SUM(E25:E29)</f>
        <v>177</v>
      </c>
    </row>
    <row r="31" spans="3:5" ht="13.5" thickTop="1">
      <c r="C31" s="13"/>
      <c r="E31" s="13"/>
    </row>
    <row r="32" spans="1:5" ht="12.75">
      <c r="A32" s="1" t="s">
        <v>24</v>
      </c>
      <c r="C32" s="4"/>
      <c r="E32" s="4"/>
    </row>
    <row r="33" spans="1:5" ht="12.75">
      <c r="A33" s="27" t="s">
        <v>96</v>
      </c>
      <c r="C33" s="4">
        <f>-C17</f>
        <v>101</v>
      </c>
      <c r="E33" s="4">
        <v>247</v>
      </c>
    </row>
    <row r="34" spans="1:5" ht="12.75">
      <c r="A34" s="27" t="s">
        <v>97</v>
      </c>
      <c r="C34" s="4">
        <v>-468</v>
      </c>
      <c r="E34" s="4">
        <v>-908</v>
      </c>
    </row>
    <row r="35" spans="1:5" ht="12.75">
      <c r="A35" t="s">
        <v>98</v>
      </c>
      <c r="C35" s="4">
        <v>0</v>
      </c>
      <c r="E35" s="4">
        <v>1</v>
      </c>
    </row>
    <row r="36" spans="1:5" ht="12.75" customHeight="1" hidden="1">
      <c r="A36" t="s">
        <v>99</v>
      </c>
      <c r="C36" s="36">
        <v>0</v>
      </c>
      <c r="E36" s="4">
        <v>0</v>
      </c>
    </row>
    <row r="37" spans="1:5" ht="12.75">
      <c r="A37" t="s">
        <v>36</v>
      </c>
      <c r="C37" s="4">
        <v>-93</v>
      </c>
      <c r="E37" s="4">
        <v>-182</v>
      </c>
    </row>
    <row r="38" spans="3:5" ht="12.75">
      <c r="C38" s="13"/>
      <c r="E38" s="13"/>
    </row>
    <row r="39" spans="1:5" ht="12.75">
      <c r="A39" s="1" t="s">
        <v>19</v>
      </c>
      <c r="C39" s="6">
        <f>SUM(C33:C38)</f>
        <v>-460</v>
      </c>
      <c r="E39" s="6">
        <f>SUM(E33:E38)</f>
        <v>-842</v>
      </c>
    </row>
    <row r="40" spans="3:5" ht="12.75">
      <c r="C40" s="4"/>
      <c r="E40" s="4"/>
    </row>
    <row r="41" spans="1:5" ht="12.75">
      <c r="A41" s="1" t="s">
        <v>25</v>
      </c>
      <c r="C41" s="4"/>
      <c r="E41" s="4"/>
    </row>
    <row r="42" spans="1:5" ht="12.75">
      <c r="A42" s="27" t="s">
        <v>83</v>
      </c>
      <c r="C42" s="13">
        <v>-61</v>
      </c>
      <c r="E42" s="13">
        <v>-103</v>
      </c>
    </row>
    <row r="43" spans="1:5" ht="12.75">
      <c r="A43" s="27" t="s">
        <v>108</v>
      </c>
      <c r="C43" s="13">
        <v>683</v>
      </c>
      <c r="E43" s="13">
        <v>0</v>
      </c>
    </row>
    <row r="44" spans="1:5" ht="12.75">
      <c r="A44" s="27"/>
      <c r="C44" s="13"/>
      <c r="E44" s="13"/>
    </row>
    <row r="45" spans="1:5" ht="12.75">
      <c r="A45" s="1" t="s">
        <v>20</v>
      </c>
      <c r="C45" s="6">
        <f>SUM(C42:C44)</f>
        <v>622</v>
      </c>
      <c r="E45" s="6">
        <f>SUM(E42:E44)</f>
        <v>-103</v>
      </c>
    </row>
    <row r="46" spans="3:5" ht="12.75">
      <c r="C46" s="4"/>
      <c r="E46" s="4"/>
    </row>
    <row r="47" spans="1:5" ht="12.75">
      <c r="A47" t="s">
        <v>3</v>
      </c>
      <c r="C47" s="13"/>
      <c r="E47" s="13"/>
    </row>
    <row r="48" spans="1:5" ht="12.75">
      <c r="A48" t="s">
        <v>26</v>
      </c>
      <c r="C48" s="4">
        <f>C30+C39+C45</f>
        <v>-2501</v>
      </c>
      <c r="E48" s="4">
        <f>E30+E39+E45</f>
        <v>-768</v>
      </c>
    </row>
    <row r="49" spans="3:5" ht="12.75">
      <c r="C49" s="4"/>
      <c r="E49" s="4"/>
    </row>
    <row r="50" spans="1:5" ht="12.75">
      <c r="A50" t="s">
        <v>21</v>
      </c>
      <c r="C50" s="4">
        <v>8865</v>
      </c>
      <c r="E50" s="4">
        <v>9634</v>
      </c>
    </row>
    <row r="51" spans="3:5" ht="12.75">
      <c r="C51" s="4"/>
      <c r="E51" s="4"/>
    </row>
    <row r="52" spans="1:5" ht="12.75">
      <c r="A52" t="s">
        <v>100</v>
      </c>
      <c r="C52" s="4">
        <v>0</v>
      </c>
      <c r="E52" s="4">
        <v>-1</v>
      </c>
    </row>
    <row r="53" spans="3:5" ht="12.75">
      <c r="C53" s="4"/>
      <c r="E53" s="4"/>
    </row>
    <row r="54" spans="1:5" ht="12.75">
      <c r="A54" t="s">
        <v>39</v>
      </c>
      <c r="B54" s="1" t="s">
        <v>72</v>
      </c>
      <c r="C54" s="37">
        <f>SUM(C48:C53)</f>
        <v>6364</v>
      </c>
      <c r="E54" s="37">
        <f>SUM(E48:E53)</f>
        <v>8865</v>
      </c>
    </row>
    <row r="55" spans="1:5" ht="12.75">
      <c r="A55" t="s">
        <v>3</v>
      </c>
      <c r="C55" s="13" t="s">
        <v>3</v>
      </c>
      <c r="E55" s="13" t="s">
        <v>3</v>
      </c>
    </row>
    <row r="56" spans="3:5" ht="12.75">
      <c r="C56" s="4"/>
      <c r="E56" s="4"/>
    </row>
    <row r="57" spans="3:7" ht="12.75">
      <c r="C57" s="4"/>
      <c r="D57" s="1"/>
      <c r="E57" s="4"/>
      <c r="F57" s="1"/>
      <c r="G57" s="1"/>
    </row>
    <row r="58" spans="4:7" ht="12.75">
      <c r="D58" s="1"/>
      <c r="F58" s="1"/>
      <c r="G58" s="1"/>
    </row>
    <row r="59" spans="1:5" ht="12.75">
      <c r="A59" s="1" t="s">
        <v>60</v>
      </c>
      <c r="B59" s="1"/>
      <c r="C59" s="1"/>
      <c r="E59" s="1"/>
    </row>
    <row r="60" spans="1:5" ht="12.75">
      <c r="A60" s="1" t="s">
        <v>106</v>
      </c>
      <c r="B60" s="1"/>
      <c r="C60" s="1"/>
      <c r="E60" s="1"/>
    </row>
    <row r="61" ht="12.75">
      <c r="A61" s="1"/>
    </row>
    <row r="62" ht="12.75">
      <c r="A62" s="1"/>
    </row>
    <row r="63" ht="12.75">
      <c r="A63" s="1"/>
    </row>
    <row r="64" ht="12.75">
      <c r="A64" s="1" t="s">
        <v>72</v>
      </c>
    </row>
    <row r="65" spans="1:5" ht="12.75">
      <c r="A65" s="38" t="s">
        <v>47</v>
      </c>
      <c r="C65" s="39">
        <v>39263</v>
      </c>
      <c r="E65" s="39">
        <v>39082</v>
      </c>
    </row>
    <row r="67" spans="1:5" ht="12.75">
      <c r="A67" t="s">
        <v>77</v>
      </c>
      <c r="C67" s="4">
        <v>5676</v>
      </c>
      <c r="E67" s="4">
        <v>7891</v>
      </c>
    </row>
    <row r="68" spans="1:5" ht="12.75">
      <c r="A68" t="s">
        <v>48</v>
      </c>
      <c r="C68" s="34">
        <v>688</v>
      </c>
      <c r="E68" s="4">
        <v>974</v>
      </c>
    </row>
    <row r="69" spans="3:5" ht="13.5" thickBot="1">
      <c r="C69" s="45">
        <f>SUM(C67:C68)</f>
        <v>6364</v>
      </c>
      <c r="E69" s="40">
        <f>SUM(E67:E68)</f>
        <v>8865</v>
      </c>
    </row>
    <row r="70" ht="13.5" thickTop="1"/>
    <row r="75" ht="12.75">
      <c r="A75" s="34"/>
    </row>
  </sheetData>
  <printOptions/>
  <pageMargins left="0.75" right="0.25" top="1" bottom="1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41"/>
  <sheetViews>
    <sheetView workbookViewId="0" topLeftCell="A1">
      <selection activeCell="A48" sqref="A48"/>
    </sheetView>
  </sheetViews>
  <sheetFormatPr defaultColWidth="9.140625" defaultRowHeight="12.75"/>
  <cols>
    <col min="1" max="1" width="47.8515625" style="0" customWidth="1"/>
    <col min="2" max="2" width="11.421875" style="0" customWidth="1"/>
    <col min="3" max="3" width="1.421875" style="0" customWidth="1"/>
    <col min="4" max="4" width="11.140625" style="0" customWidth="1"/>
    <col min="5" max="5" width="1.421875" style="0" customWidth="1"/>
    <col min="6" max="6" width="11.8515625" style="0" customWidth="1"/>
    <col min="7" max="7" width="1.1484375" style="0" customWidth="1"/>
    <col min="8" max="8" width="11.28125" style="0" customWidth="1"/>
    <col min="9" max="9" width="1.1484375" style="0" customWidth="1"/>
    <col min="10" max="10" width="13.00390625" style="0" customWidth="1"/>
  </cols>
  <sheetData>
    <row r="1" ht="12.75">
      <c r="A1" s="30" t="str">
        <f>'CASH FLOW'!A1</f>
        <v>The Media Shoppe Berhad (383028-D)</v>
      </c>
    </row>
    <row r="2" spans="1:5" ht="12.75">
      <c r="A2" s="1" t="s">
        <v>33</v>
      </c>
      <c r="B2" s="1"/>
      <c r="C2" s="1"/>
      <c r="D2" s="1"/>
      <c r="E2" s="1"/>
    </row>
    <row r="3" spans="1:5" ht="12.75">
      <c r="A3" s="1" t="s">
        <v>116</v>
      </c>
      <c r="B3" s="1"/>
      <c r="C3" s="1"/>
      <c r="D3" s="1"/>
      <c r="E3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3" t="s">
        <v>12</v>
      </c>
      <c r="C6" s="3"/>
      <c r="D6" s="3" t="s">
        <v>44</v>
      </c>
      <c r="E6" s="3"/>
      <c r="F6" s="3" t="s">
        <v>14</v>
      </c>
      <c r="G6" s="3"/>
      <c r="H6" s="3" t="s">
        <v>46</v>
      </c>
      <c r="I6" s="3"/>
      <c r="J6" s="3"/>
    </row>
    <row r="7" spans="2:10" ht="13.5" thickBot="1">
      <c r="B7" s="16" t="s">
        <v>13</v>
      </c>
      <c r="C7" s="16"/>
      <c r="D7" s="16" t="s">
        <v>45</v>
      </c>
      <c r="E7" s="16"/>
      <c r="F7" s="16" t="s">
        <v>15</v>
      </c>
      <c r="G7" s="16"/>
      <c r="H7" s="16" t="s">
        <v>7</v>
      </c>
      <c r="I7" s="16"/>
      <c r="J7" s="16" t="s">
        <v>16</v>
      </c>
    </row>
    <row r="8" spans="2:10" ht="12.75">
      <c r="B8" s="3" t="s">
        <v>2</v>
      </c>
      <c r="C8" s="3"/>
      <c r="D8" s="3" t="s">
        <v>2</v>
      </c>
      <c r="E8" s="3"/>
      <c r="F8" s="3" t="s">
        <v>2</v>
      </c>
      <c r="G8" s="3"/>
      <c r="H8" s="3" t="s">
        <v>2</v>
      </c>
      <c r="I8" s="3"/>
      <c r="J8" s="3" t="s">
        <v>2</v>
      </c>
    </row>
    <row r="10" ht="12.75">
      <c r="A10" s="1" t="s">
        <v>113</v>
      </c>
    </row>
    <row r="12" spans="1:10" ht="12.75">
      <c r="A12" t="s">
        <v>103</v>
      </c>
      <c r="B12" s="4">
        <v>13164</v>
      </c>
      <c r="C12" s="4"/>
      <c r="D12" s="4">
        <v>9551</v>
      </c>
      <c r="E12" s="4"/>
      <c r="F12" s="4">
        <v>-2147</v>
      </c>
      <c r="G12" s="4"/>
      <c r="H12" s="4">
        <v>-13</v>
      </c>
      <c r="I12" s="4"/>
      <c r="J12" s="4">
        <f>SUM(B12:I12)</f>
        <v>20555</v>
      </c>
    </row>
    <row r="13" spans="1:10" ht="12.75">
      <c r="A13" s="29"/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t="s">
        <v>76</v>
      </c>
      <c r="B14" s="43">
        <v>0</v>
      </c>
      <c r="C14" s="4"/>
      <c r="D14" s="43">
        <v>0</v>
      </c>
      <c r="E14" s="4"/>
      <c r="F14" s="43">
        <v>0</v>
      </c>
      <c r="G14" s="4"/>
      <c r="H14" s="4">
        <v>0</v>
      </c>
      <c r="I14" s="4"/>
      <c r="J14" s="4">
        <f>SUM(B14:I14)</f>
        <v>0</v>
      </c>
    </row>
    <row r="15" spans="2:10" ht="12.75"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7" t="s">
        <v>115</v>
      </c>
      <c r="B16" s="43" t="s">
        <v>61</v>
      </c>
      <c r="C16" s="4"/>
      <c r="D16" s="43" t="s">
        <v>61</v>
      </c>
      <c r="E16" s="4"/>
      <c r="F16" s="4">
        <f>-771-891</f>
        <v>-1662</v>
      </c>
      <c r="G16" s="4"/>
      <c r="H16" s="43">
        <v>0</v>
      </c>
      <c r="I16" s="4"/>
      <c r="J16" s="4">
        <f>SUM(B16:I16)</f>
        <v>-1662</v>
      </c>
    </row>
    <row r="17" spans="2:10" ht="13.5" thickBot="1">
      <c r="B17" s="12"/>
      <c r="C17" s="4"/>
      <c r="D17" s="12"/>
      <c r="E17" s="4"/>
      <c r="F17" s="12"/>
      <c r="G17" s="4"/>
      <c r="H17" s="12"/>
      <c r="I17" s="4"/>
      <c r="J17" s="12"/>
    </row>
    <row r="18" spans="2:10" ht="12.75">
      <c r="B18" s="13" t="s">
        <v>3</v>
      </c>
      <c r="C18" s="4"/>
      <c r="D18" s="13" t="s">
        <v>3</v>
      </c>
      <c r="E18" s="4"/>
      <c r="F18" s="4"/>
      <c r="G18" s="4"/>
      <c r="H18" s="13" t="s">
        <v>3</v>
      </c>
      <c r="I18" s="4"/>
      <c r="J18" s="4"/>
    </row>
    <row r="19" spans="1:10" ht="12.75">
      <c r="A19" t="s">
        <v>114</v>
      </c>
      <c r="B19" s="36">
        <f>SUM(B12:B18)</f>
        <v>13164</v>
      </c>
      <c r="C19" s="36"/>
      <c r="D19" s="36">
        <f>SUM(D12:D18)</f>
        <v>9551</v>
      </c>
      <c r="E19" s="4"/>
      <c r="F19" s="4">
        <f>SUM(F12:F18)</f>
        <v>-3809</v>
      </c>
      <c r="G19" s="4"/>
      <c r="H19" s="4">
        <f>SUM(H12:H18)</f>
        <v>-13</v>
      </c>
      <c r="I19" s="4"/>
      <c r="J19" s="4">
        <f>SUM(J12:J18)</f>
        <v>18893</v>
      </c>
    </row>
    <row r="20" spans="1:10" ht="13.5" thickBot="1">
      <c r="A20" t="s">
        <v>3</v>
      </c>
      <c r="B20" s="48"/>
      <c r="C20" s="36"/>
      <c r="D20" s="48"/>
      <c r="E20" s="4"/>
      <c r="F20" s="12"/>
      <c r="G20" s="4"/>
      <c r="H20" s="12"/>
      <c r="I20" s="4"/>
      <c r="J20" s="12"/>
    </row>
    <row r="21" ht="12.75">
      <c r="A21" s="26"/>
    </row>
    <row r="22" spans="2:10" ht="12.75">
      <c r="B22" s="3" t="s">
        <v>12</v>
      </c>
      <c r="C22" s="3"/>
      <c r="D22" s="3" t="s">
        <v>44</v>
      </c>
      <c r="E22" s="3"/>
      <c r="F22" s="3" t="s">
        <v>14</v>
      </c>
      <c r="G22" s="3"/>
      <c r="H22" s="3" t="s">
        <v>46</v>
      </c>
      <c r="I22" s="3"/>
      <c r="J22" s="3"/>
    </row>
    <row r="23" spans="2:10" ht="13.5" thickBot="1">
      <c r="B23" s="16" t="s">
        <v>13</v>
      </c>
      <c r="C23" s="16"/>
      <c r="D23" s="16" t="s">
        <v>45</v>
      </c>
      <c r="E23" s="16"/>
      <c r="F23" s="16" t="s">
        <v>15</v>
      </c>
      <c r="G23" s="16"/>
      <c r="H23" s="16" t="s">
        <v>7</v>
      </c>
      <c r="I23" s="16"/>
      <c r="J23" s="16" t="s">
        <v>16</v>
      </c>
    </row>
    <row r="24" spans="2:10" ht="12.75">
      <c r="B24" s="3" t="s">
        <v>2</v>
      </c>
      <c r="C24" s="3"/>
      <c r="D24" s="3" t="s">
        <v>2</v>
      </c>
      <c r="E24" s="3"/>
      <c r="F24" s="3" t="s">
        <v>2</v>
      </c>
      <c r="G24" s="3"/>
      <c r="H24" s="3" t="s">
        <v>2</v>
      </c>
      <c r="I24" s="3"/>
      <c r="J24" s="3" t="s">
        <v>2</v>
      </c>
    </row>
    <row r="26" ht="12.75">
      <c r="A26" s="1" t="s">
        <v>110</v>
      </c>
    </row>
    <row r="28" spans="1:10" ht="12.75">
      <c r="A28" t="s">
        <v>86</v>
      </c>
      <c r="B28" s="4">
        <v>13164</v>
      </c>
      <c r="C28" s="4"/>
      <c r="D28" s="4">
        <v>9551</v>
      </c>
      <c r="E28" s="4"/>
      <c r="F28" s="4">
        <v>-2191</v>
      </c>
      <c r="G28" s="4"/>
      <c r="H28" s="4">
        <v>-12</v>
      </c>
      <c r="I28" s="4"/>
      <c r="J28" s="4">
        <f>SUM(B28:I28)</f>
        <v>20512</v>
      </c>
    </row>
    <row r="29" spans="1:10" ht="12.75">
      <c r="A29" s="29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t="s">
        <v>76</v>
      </c>
      <c r="B30" s="43">
        <v>0</v>
      </c>
      <c r="C30" s="4"/>
      <c r="D30" s="43">
        <v>0</v>
      </c>
      <c r="E30" s="4"/>
      <c r="F30" s="43">
        <v>0</v>
      </c>
      <c r="G30" s="4"/>
      <c r="H30" s="4">
        <v>-1</v>
      </c>
      <c r="I30" s="4"/>
      <c r="J30" s="4">
        <f>SUM(B30:I30)</f>
        <v>-1</v>
      </c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27" t="s">
        <v>111</v>
      </c>
      <c r="B32" s="43" t="s">
        <v>61</v>
      </c>
      <c r="C32" s="4"/>
      <c r="D32" s="43" t="s">
        <v>61</v>
      </c>
      <c r="E32" s="4"/>
      <c r="F32" s="4">
        <v>-19</v>
      </c>
      <c r="G32" s="4"/>
      <c r="H32" s="43" t="s">
        <v>61</v>
      </c>
      <c r="I32" s="4"/>
      <c r="J32" s="4">
        <f>SUM(B32:I32)</f>
        <v>-19</v>
      </c>
    </row>
    <row r="33" spans="2:10" ht="13.5" thickBot="1">
      <c r="B33" s="12"/>
      <c r="C33" s="4"/>
      <c r="D33" s="12"/>
      <c r="E33" s="4"/>
      <c r="F33" s="12"/>
      <c r="G33" s="4"/>
      <c r="H33" s="12"/>
      <c r="I33" s="4"/>
      <c r="J33" s="12"/>
    </row>
    <row r="34" spans="2:10" ht="12.75">
      <c r="B34" s="13" t="s">
        <v>3</v>
      </c>
      <c r="C34" s="4"/>
      <c r="D34" s="13" t="s">
        <v>3</v>
      </c>
      <c r="E34" s="4"/>
      <c r="F34" s="4"/>
      <c r="G34" s="4"/>
      <c r="H34" s="13" t="s">
        <v>3</v>
      </c>
      <c r="I34" s="4"/>
      <c r="J34" s="4"/>
    </row>
    <row r="35" spans="1:10" ht="12.75">
      <c r="A35" t="s">
        <v>112</v>
      </c>
      <c r="B35" s="4">
        <f>SUM(B28:B34)</f>
        <v>13164</v>
      </c>
      <c r="C35" s="4"/>
      <c r="D35" s="4">
        <f>SUM(D28:D34)</f>
        <v>9551</v>
      </c>
      <c r="E35" s="4"/>
      <c r="F35" s="4">
        <f>SUM(F28:F34)</f>
        <v>-2210</v>
      </c>
      <c r="G35" s="4"/>
      <c r="H35" s="4">
        <f>SUM(H28:H34)</f>
        <v>-13</v>
      </c>
      <c r="I35" s="4"/>
      <c r="J35" s="4">
        <f>SUM(J28:J34)</f>
        <v>20492</v>
      </c>
    </row>
    <row r="36" spans="1:10" ht="13.5" thickBot="1">
      <c r="A36" t="s">
        <v>3</v>
      </c>
      <c r="B36" s="12"/>
      <c r="C36" s="4"/>
      <c r="D36" s="12"/>
      <c r="E36" s="4"/>
      <c r="F36" s="12"/>
      <c r="G36" s="4"/>
      <c r="H36" s="12"/>
      <c r="I36" s="4"/>
      <c r="J36" s="12"/>
    </row>
    <row r="37" ht="12.75">
      <c r="A37" s="26"/>
    </row>
    <row r="38" spans="1:11" ht="12.75">
      <c r="A38" s="1" t="s">
        <v>71</v>
      </c>
      <c r="B38" s="1"/>
      <c r="C38" s="1"/>
      <c r="D38" s="1"/>
      <c r="E38" s="1"/>
      <c r="F38" s="1"/>
      <c r="G38" s="1"/>
      <c r="H38" s="1"/>
      <c r="I38" s="27"/>
      <c r="J38" s="27"/>
      <c r="K38" s="27"/>
    </row>
    <row r="39" spans="1:11" ht="12.75">
      <c r="A39" s="1" t="s">
        <v>102</v>
      </c>
      <c r="B39" s="1"/>
      <c r="C39" s="1"/>
      <c r="D39" s="1"/>
      <c r="E39" s="1"/>
      <c r="F39" s="1"/>
      <c r="G39" s="1"/>
      <c r="H39" s="1"/>
      <c r="I39" s="27"/>
      <c r="J39" s="27"/>
      <c r="K39" s="27"/>
    </row>
    <row r="40" spans="1:10" ht="12.75">
      <c r="A40" s="1"/>
      <c r="J40" s="27"/>
    </row>
    <row r="41" ht="12.75">
      <c r="A41" s="1"/>
    </row>
  </sheetData>
  <printOptions/>
  <pageMargins left="0.75" right="0.5" top="1" bottom="0.5" header="0.5" footer="0.5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0:D12"/>
  <sheetViews>
    <sheetView workbookViewId="0" topLeftCell="A1">
      <selection activeCell="D15" sqref="D15"/>
    </sheetView>
  </sheetViews>
  <sheetFormatPr defaultColWidth="9.140625" defaultRowHeight="12.75"/>
  <sheetData>
    <row r="10" ht="27.75">
      <c r="D10" s="68" t="s">
        <v>118</v>
      </c>
    </row>
    <row r="11" ht="12.75">
      <c r="D11" s="2"/>
    </row>
    <row r="12" ht="20.25">
      <c r="D12" s="67" t="s">
        <v>120</v>
      </c>
    </row>
  </sheetData>
  <printOptions horizontalCentered="1"/>
  <pageMargins left="0.2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AKN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 Industries Sdn Bhd</dc:creator>
  <cp:keywords/>
  <dc:description/>
  <cp:lastModifiedBy>kienengchong</cp:lastModifiedBy>
  <cp:lastPrinted>2007-08-12T03:06:49Z</cp:lastPrinted>
  <dcterms:created xsi:type="dcterms:W3CDTF">1999-09-28T02:28:44Z</dcterms:created>
  <dcterms:modified xsi:type="dcterms:W3CDTF">2007-08-21T05:24:23Z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-821028617</vt:i4>
  </property>
  <property fmtid="{D5CDD505-2E9C-101B-9397-08002B2CF9AE}" pid="3" name="_EmailSubject">
    <vt:lpwstr>MemsTech Qtr Results</vt:lpwstr>
  </property>
  <property fmtid="{D5CDD505-2E9C-101B-9397-08002B2CF9AE}" pid="4" name="_AuthorEmail">
    <vt:lpwstr>Anil.Shukla@sensfab.com.sg</vt:lpwstr>
  </property>
  <property fmtid="{D5CDD505-2E9C-101B-9397-08002B2CF9AE}" pid="5" name="_AuthorEmailDisplayName">
    <vt:lpwstr>Shukla, Anil</vt:lpwstr>
  </property>
  <property fmtid="{D5CDD505-2E9C-101B-9397-08002B2CF9AE}" pid="6" name="_PreviousAdHocReviewCycleID">
    <vt:i4>919579683</vt:i4>
  </property>
  <property fmtid="{D5CDD505-2E9C-101B-9397-08002B2CF9AE}" pid="7" name="_ReviewingToolsShownOnce">
    <vt:lpwstr/>
  </property>
</Properties>
</file>